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245" tabRatio="933" firstSheet="6" activeTab="9"/>
  </bookViews>
  <sheets>
    <sheet name="封面" sheetId="8" r:id="rId1"/>
    <sheet name="目录" sheetId="9" r:id="rId2"/>
    <sheet name="一般公共预算收入表" sheetId="12" r:id="rId3"/>
    <sheet name="一般公共预算支出表（功能分类）" sheetId="48" r:id="rId4"/>
    <sheet name="2022年一般公共预算收支预算表" sheetId="54" r:id="rId5"/>
    <sheet name="2022年一般公共预算支出经济分类表" sheetId="5" r:id="rId6"/>
    <sheet name="2022年竹溪县一般公共预算(基本)支出预算经济分类录入表" sheetId="62" r:id="rId7"/>
    <sheet name="2022年省对下专项转移支付表" sheetId="24" r:id="rId8"/>
    <sheet name="2022年一般公共预算支出“三公”经费预算表" sheetId="53" r:id="rId9"/>
    <sheet name="一般公共预算税收返还及转移支付表" sheetId="63" r:id="rId10"/>
    <sheet name="2022年政府基金收支预算表" sheetId="11" r:id="rId11"/>
    <sheet name="2022年政府性基金转移支付预算表" sheetId="55" r:id="rId12"/>
    <sheet name="2022年国有资本经营预算收支表" sheetId="49" r:id="rId13"/>
    <sheet name="社保基金收入" sheetId="56" r:id="rId14"/>
    <sheet name="社保基金支出" sheetId="57" r:id="rId15"/>
    <sheet name="2021年一般债务限额余额情况表" sheetId="58" r:id="rId16"/>
    <sheet name="2021年政府债券发行及还本付息情况表" sheetId="59" r:id="rId17"/>
    <sheet name="2022年政府债券发行及还本付息预算表" sheetId="60" r:id="rId18"/>
    <sheet name="举借债务情况表" sheetId="61" r:id="rId19"/>
  </sheets>
  <externalReferences>
    <externalReference r:id="rId20"/>
    <externalReference r:id="rId21"/>
    <externalReference r:id="rId22"/>
  </externalReferences>
  <definedNames>
    <definedName name="_xlnm._FilterDatabase" localSheetId="3" hidden="1">'一般公共预算支出表（功能分类）'!$A$5:$E$1273</definedName>
    <definedName name="_xlnm.Print_Titles" localSheetId="10">'2022年政府基金收支预算表'!$2:$6</definedName>
    <definedName name="_xlnm.Print_Titles" localSheetId="7">'2022年省对下专项转移支付表'!$A:$A</definedName>
    <definedName name="_xlnm.Print_Titles" localSheetId="5">'2022年一般公共预算支出经济分类表'!$B:$B,'2022年一般公共预算支出经济分类表'!$1:$4</definedName>
    <definedName name="_xlnm.Print_Titles" localSheetId="2">一般公共预算收入表!$2:$5</definedName>
    <definedName name="地区名称" localSheetId="1">目录!#REF!</definedName>
    <definedName name="地区名称">封面!$B$2:$B$6</definedName>
    <definedName name="_xlnm.Print_Titles" localSheetId="3">'一般公共预算支出表（功能分类）'!$2:$5</definedName>
    <definedName name="_2005年8月取数查询_查询_交叉表">#REF!</definedName>
    <definedName name="_Order1">255</definedName>
    <definedName name="_Order2">255</definedName>
    <definedName name="Database" hidden="1">#REF!</definedName>
    <definedName name="gxxe2003">'[2]P1012001'!$A$6:$E$117</definedName>
    <definedName name="_xlnm.Print_Area">#REF!</definedName>
    <definedName name="_xlnm.Print_Titles">#REF!</definedName>
    <definedName name="_s1">#REF!</definedName>
    <definedName name="汇率">#REF!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生产日期">#REF!</definedName>
    <definedName name="地区名称" localSheetId="4">#REF!</definedName>
    <definedName name="Database" localSheetId="4" hidden="1">#REF!</definedName>
    <definedName name="_xlnm.Print_Area" localSheetId="4">'2022年一般公共预算收支预算表'!$A$1:$D$31</definedName>
    <definedName name="_xlnm.Print_Titles" localSheetId="4">'2022年一般公共预算收支预算表'!$1:$3</definedName>
    <definedName name="_s1" localSheetId="4">#REF!</definedName>
    <definedName name="汇率" localSheetId="4">#REF!</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5" localSheetId="4">#REF!</definedName>
    <definedName name="生产期16" localSheetId="4">#REF!</definedName>
    <definedName name="生产期17"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6" localSheetId="4">#REF!</definedName>
    <definedName name="生产期7" localSheetId="4">#REF!</definedName>
    <definedName name="生产期8" localSheetId="4">#REF!</definedName>
    <definedName name="生产期9" localSheetId="4">#REF!</definedName>
    <definedName name="生产日期" localSheetId="4">#REF!</definedName>
    <definedName name="_2005年8月取数查询_查询_交叉表" localSheetId="11">#REF!</definedName>
    <definedName name="_Order1" localSheetId="11">255</definedName>
    <definedName name="_Order2" localSheetId="11">255</definedName>
    <definedName name="BM8_SelectZBM.BM8_ZBMChangeKMM" localSheetId="11">_xlnm.Print_Titles</definedName>
    <definedName name="BM8_SelectZBM.BM8_ZBMminusOption" localSheetId="11">生产期</definedName>
    <definedName name="BM8_SelectZBM.BM8_ZBMSumOption" localSheetId="11">_xlnm.Print_Titles</definedName>
    <definedName name="gxxe2003" localSheetId="11">'[2]P1012001'!$A$6:$E$117</definedName>
    <definedName name="_xlnm.Print_Area" localSheetId="11">'2022年政府性基金转移支付预算表'!$A$1:$D$12</definedName>
    <definedName name="_xlnm.Print_Titles" localSheetId="11">'2022年政府性基金转移支付预算表'!$1:$4</definedName>
    <definedName name="_s1" localSheetId="11">#REF!</definedName>
    <definedName name="__s1">#REF!</definedName>
    <definedName name="汇率" localSheetId="11">#REF!</definedName>
    <definedName name="生产列1" localSheetId="11">#REF!</definedName>
    <definedName name="生产列11" localSheetId="11">#REF!</definedName>
    <definedName name="生产列15" localSheetId="11">#REF!</definedName>
    <definedName name="生产列16" localSheetId="11">#REF!</definedName>
    <definedName name="生产列17" localSheetId="11">#REF!</definedName>
    <definedName name="生产列19" localSheetId="11">#REF!</definedName>
    <definedName name="生产列2" localSheetId="11">#REF!</definedName>
    <definedName name="生产列20" localSheetId="11">#REF!</definedName>
    <definedName name="生产列3" localSheetId="11">#REF!</definedName>
    <definedName name="生产列4" localSheetId="11">#REF!</definedName>
    <definedName name="生产列5" localSheetId="11">#REF!</definedName>
    <definedName name="生产列6" localSheetId="11">#REF!</definedName>
    <definedName name="生产列7" localSheetId="11">#REF!</definedName>
    <definedName name="生产列8" localSheetId="11">#REF!</definedName>
    <definedName name="生产列9" localSheetId="11">#REF!</definedName>
    <definedName name="生产期" localSheetId="11">#REF!</definedName>
    <definedName name="生产期1" localSheetId="11">#REF!</definedName>
    <definedName name="生产期11" localSheetId="11">#REF!</definedName>
    <definedName name="生产期15" localSheetId="11">#REF!</definedName>
    <definedName name="生产期16" localSheetId="11">#REF!</definedName>
    <definedName name="生产期17" localSheetId="11">#REF!</definedName>
    <definedName name="生产期19" localSheetId="11">#REF!</definedName>
    <definedName name="生产期2" localSheetId="11">#REF!</definedName>
    <definedName name="生产期20" localSheetId="11">#REF!</definedName>
    <definedName name="生产期3" localSheetId="11">#REF!</definedName>
    <definedName name="生产期4" localSheetId="11">#REF!</definedName>
    <definedName name="生产期5" localSheetId="11">#REF!</definedName>
    <definedName name="生产期6" localSheetId="11">#REF!</definedName>
    <definedName name="生产期7" localSheetId="11">#REF!</definedName>
    <definedName name="生产期8" localSheetId="11">#REF!</definedName>
    <definedName name="生产期9" localSheetId="11">#REF!</definedName>
    <definedName name="生产日期" localSheetId="11">#REF!</definedName>
    <definedName name="地区名称" localSheetId="11">#REF!</definedName>
    <definedName name="___s1">#REF!</definedName>
    <definedName name="地区名称" localSheetId="13">#REF!</definedName>
    <definedName name="____s1">#REF!</definedName>
    <definedName name="地区名称" localSheetId="14">#REF!</definedName>
    <definedName name="_2005年8月取数查询_查询_交叉表" localSheetId="15">#REF!</definedName>
    <definedName name="_Order1" localSheetId="15">255</definedName>
    <definedName name="_Order2" localSheetId="15">255</definedName>
    <definedName name="Database" localSheetId="15" hidden="1">#REF!</definedName>
    <definedName name="_____s1">#REF!</definedName>
    <definedName name="汇率" localSheetId="15">#REF!</definedName>
    <definedName name="生产列1" localSheetId="15">#REF!</definedName>
    <definedName name="生产列11" localSheetId="15">#REF!</definedName>
    <definedName name="生产列15" localSheetId="15">#REF!</definedName>
    <definedName name="生产列16" localSheetId="15">#REF!</definedName>
    <definedName name="生产列17" localSheetId="15">#REF!</definedName>
    <definedName name="生产列19" localSheetId="15">#REF!</definedName>
    <definedName name="生产列2" localSheetId="15">#REF!</definedName>
    <definedName name="生产列20" localSheetId="15">#REF!</definedName>
    <definedName name="生产列3" localSheetId="15">#REF!</definedName>
    <definedName name="生产列4" localSheetId="15">#REF!</definedName>
    <definedName name="生产列5" localSheetId="15">#REF!</definedName>
    <definedName name="生产列6" localSheetId="15">#REF!</definedName>
    <definedName name="生产列7" localSheetId="15">#REF!</definedName>
    <definedName name="生产列8" localSheetId="15">#REF!</definedName>
    <definedName name="生产列9" localSheetId="15">#REF!</definedName>
    <definedName name="生产期" localSheetId="15">#REF!</definedName>
    <definedName name="生产期1" localSheetId="15">#REF!</definedName>
    <definedName name="生产期11" localSheetId="15">#REF!</definedName>
    <definedName name="生产期15" localSheetId="15">#REF!</definedName>
    <definedName name="生产期16" localSheetId="15">#REF!</definedName>
    <definedName name="生产期17" localSheetId="15">#REF!</definedName>
    <definedName name="生产期19" localSheetId="15">#REF!</definedName>
    <definedName name="生产期2" localSheetId="15">#REF!</definedName>
    <definedName name="生产期20" localSheetId="15">#REF!</definedName>
    <definedName name="生产期3" localSheetId="15">#REF!</definedName>
    <definedName name="生产期4" localSheetId="15">#REF!</definedName>
    <definedName name="生产期5" localSheetId="15">#REF!</definedName>
    <definedName name="生产期6" localSheetId="15">#REF!</definedName>
    <definedName name="生产期7" localSheetId="15">#REF!</definedName>
    <definedName name="生产期8" localSheetId="15">#REF!</definedName>
    <definedName name="生产期9" localSheetId="15">#REF!</definedName>
    <definedName name="生产日期" localSheetId="15">#REF!</definedName>
    <definedName name="地区名称" localSheetId="15">#REF!</definedName>
    <definedName name="_2005年8月取数查询_查询_交叉表" localSheetId="16">#REF!</definedName>
    <definedName name="_Order1" localSheetId="16">255</definedName>
    <definedName name="_Order2" localSheetId="16">255</definedName>
    <definedName name="Database" localSheetId="16" hidden="1">#REF!</definedName>
    <definedName name="_xlnm.Print_Area" localSheetId="16">#REF!</definedName>
    <definedName name="_xlnm.Print_Titles" localSheetId="16">#REF!</definedName>
    <definedName name="______s1">#REF!</definedName>
    <definedName name="汇率" localSheetId="16">#REF!</definedName>
    <definedName name="生产列1" localSheetId="16">#REF!</definedName>
    <definedName name="生产列11" localSheetId="16">#REF!</definedName>
    <definedName name="生产列15" localSheetId="16">#REF!</definedName>
    <definedName name="生产列16" localSheetId="16">#REF!</definedName>
    <definedName name="生产列17" localSheetId="16">#REF!</definedName>
    <definedName name="生产列19" localSheetId="16">#REF!</definedName>
    <definedName name="生产列2" localSheetId="16">#REF!</definedName>
    <definedName name="生产列20" localSheetId="16">#REF!</definedName>
    <definedName name="生产列3" localSheetId="16">#REF!</definedName>
    <definedName name="生产列4" localSheetId="16">#REF!</definedName>
    <definedName name="生产列5" localSheetId="16">#REF!</definedName>
    <definedName name="生产列6" localSheetId="16">#REF!</definedName>
    <definedName name="生产列7" localSheetId="16">#REF!</definedName>
    <definedName name="生产列8" localSheetId="16">#REF!</definedName>
    <definedName name="生产列9" localSheetId="16">#REF!</definedName>
    <definedName name="生产期" localSheetId="16">#REF!</definedName>
    <definedName name="生产期1" localSheetId="16">#REF!</definedName>
    <definedName name="生产期11" localSheetId="16">#REF!</definedName>
    <definedName name="生产期15" localSheetId="16">#REF!</definedName>
    <definedName name="生产期16" localSheetId="16">#REF!</definedName>
    <definedName name="生产期17" localSheetId="16">#REF!</definedName>
    <definedName name="生产期19" localSheetId="16">#REF!</definedName>
    <definedName name="生产期2" localSheetId="16">#REF!</definedName>
    <definedName name="生产期20" localSheetId="16">#REF!</definedName>
    <definedName name="生产期3" localSheetId="16">#REF!</definedName>
    <definedName name="生产期4" localSheetId="16">#REF!</definedName>
    <definedName name="生产期5" localSheetId="16">#REF!</definedName>
    <definedName name="生产期6" localSheetId="16">#REF!</definedName>
    <definedName name="生产期7" localSheetId="16">#REF!</definedName>
    <definedName name="生产期8" localSheetId="16">#REF!</definedName>
    <definedName name="生产期9" localSheetId="16">#REF!</definedName>
    <definedName name="生产日期" localSheetId="16">#REF!</definedName>
    <definedName name="地区名称" localSheetId="16">#REF!</definedName>
    <definedName name="_2005年8月取数查询_查询_交叉表" localSheetId="17">#REF!</definedName>
    <definedName name="_Order1" localSheetId="17">255</definedName>
    <definedName name="_Order2" localSheetId="17">255</definedName>
    <definedName name="Database" localSheetId="17" hidden="1">#REF!</definedName>
    <definedName name="_xlnm.Print_Area" localSheetId="17">#REF!</definedName>
    <definedName name="_xlnm.Print_Titles" localSheetId="17">#REF!</definedName>
    <definedName name="_______s1">#REF!</definedName>
    <definedName name="汇率" localSheetId="17">#REF!</definedName>
    <definedName name="生产列1" localSheetId="17">#REF!</definedName>
    <definedName name="生产列11" localSheetId="17">#REF!</definedName>
    <definedName name="生产列15" localSheetId="17">#REF!</definedName>
    <definedName name="生产列16" localSheetId="17">#REF!</definedName>
    <definedName name="生产列17" localSheetId="17">#REF!</definedName>
    <definedName name="生产列19" localSheetId="17">#REF!</definedName>
    <definedName name="生产列2" localSheetId="17">#REF!</definedName>
    <definedName name="生产列20" localSheetId="17">#REF!</definedName>
    <definedName name="生产列3" localSheetId="17">#REF!</definedName>
    <definedName name="生产列4" localSheetId="17">#REF!</definedName>
    <definedName name="生产列5" localSheetId="17">#REF!</definedName>
    <definedName name="生产列6" localSheetId="17">#REF!</definedName>
    <definedName name="生产列7" localSheetId="17">#REF!</definedName>
    <definedName name="生产列8" localSheetId="17">#REF!</definedName>
    <definedName name="生产列9" localSheetId="17">#REF!</definedName>
    <definedName name="生产期" localSheetId="17">#REF!</definedName>
    <definedName name="生产期1" localSheetId="17">#REF!</definedName>
    <definedName name="生产期11" localSheetId="17">#REF!</definedName>
    <definedName name="生产期15" localSheetId="17">#REF!</definedName>
    <definedName name="生产期16" localSheetId="17">#REF!</definedName>
    <definedName name="生产期17" localSheetId="17">#REF!</definedName>
    <definedName name="生产期19" localSheetId="17">#REF!</definedName>
    <definedName name="生产期2" localSheetId="17">#REF!</definedName>
    <definedName name="生产期20" localSheetId="17">#REF!</definedName>
    <definedName name="生产期3" localSheetId="17">#REF!</definedName>
    <definedName name="生产期4" localSheetId="17">#REF!</definedName>
    <definedName name="生产期5" localSheetId="17">#REF!</definedName>
    <definedName name="生产期6" localSheetId="17">#REF!</definedName>
    <definedName name="生产期7" localSheetId="17">#REF!</definedName>
    <definedName name="生产期8" localSheetId="17">#REF!</definedName>
    <definedName name="生产期9" localSheetId="17">#REF!</definedName>
    <definedName name="生产日期" localSheetId="17">#REF!</definedName>
    <definedName name="地区名称" localSheetId="17">#REF!</definedName>
    <definedName name="_2005年8月取数查询_查询_交叉表" localSheetId="18">#REF!</definedName>
    <definedName name="_Order1" localSheetId="18">255</definedName>
    <definedName name="_Order2" localSheetId="18">255</definedName>
    <definedName name="Database" localSheetId="18" hidden="1">#REF!</definedName>
    <definedName name="_xlnm.Print_Area" localSheetId="18">#REF!</definedName>
    <definedName name="_xlnm.Print_Titles" localSheetId="18">#REF!</definedName>
    <definedName name="________s1">#REF!</definedName>
    <definedName name="汇率" localSheetId="18">#REF!</definedName>
    <definedName name="生产列1" localSheetId="18">#REF!</definedName>
    <definedName name="生产列11" localSheetId="18">#REF!</definedName>
    <definedName name="生产列15" localSheetId="18">#REF!</definedName>
    <definedName name="生产列16" localSheetId="18">#REF!</definedName>
    <definedName name="生产列17" localSheetId="18">#REF!</definedName>
    <definedName name="生产列19" localSheetId="18">#REF!</definedName>
    <definedName name="生产列2" localSheetId="18">#REF!</definedName>
    <definedName name="生产列20" localSheetId="18">#REF!</definedName>
    <definedName name="生产列3" localSheetId="18">#REF!</definedName>
    <definedName name="生产列4" localSheetId="18">#REF!</definedName>
    <definedName name="生产列5" localSheetId="18">#REF!</definedName>
    <definedName name="生产列6" localSheetId="18">#REF!</definedName>
    <definedName name="生产列7" localSheetId="18">#REF!</definedName>
    <definedName name="生产列8" localSheetId="18">#REF!</definedName>
    <definedName name="生产列9" localSheetId="18">#REF!</definedName>
    <definedName name="生产期" localSheetId="18">#REF!</definedName>
    <definedName name="生产期1" localSheetId="18">#REF!</definedName>
    <definedName name="生产期11" localSheetId="18">#REF!</definedName>
    <definedName name="生产期15" localSheetId="18">#REF!</definedName>
    <definedName name="生产期16" localSheetId="18">#REF!</definedName>
    <definedName name="生产期17" localSheetId="18">#REF!</definedName>
    <definedName name="生产期19" localSheetId="18">#REF!</definedName>
    <definedName name="生产期2" localSheetId="18">#REF!</definedName>
    <definedName name="生产期20" localSheetId="18">#REF!</definedName>
    <definedName name="生产期3" localSheetId="18">#REF!</definedName>
    <definedName name="生产期4" localSheetId="18">#REF!</definedName>
    <definedName name="生产期5" localSheetId="18">#REF!</definedName>
    <definedName name="生产期6" localSheetId="18">#REF!</definedName>
    <definedName name="生产期7" localSheetId="18">#REF!</definedName>
    <definedName name="生产期8" localSheetId="18">#REF!</definedName>
    <definedName name="生产期9" localSheetId="18">#REF!</definedName>
    <definedName name="生产日期" localSheetId="18">#REF!</definedName>
    <definedName name="地区名称" localSheetId="18">#REF!</definedName>
    <definedName name="地区名称" localSheetId="9">[3]封面!$B$2:$B$6</definedName>
    <definedName name="_2005年8月取数查询_查询_交叉表" localSheetId="9">#REF!</definedName>
    <definedName name="Database" localSheetId="9" hidden="1">#REF!</definedName>
    <definedName name="_xlnm.Print_Area" localSheetId="9">#REF!</definedName>
    <definedName name="_xlnm.Print_Titles" localSheetId="9">#REF!</definedName>
    <definedName name="_s1" localSheetId="9">#REF!</definedName>
    <definedName name="汇率" localSheetId="9">#REF!</definedName>
    <definedName name="生产列1" localSheetId="9">#REF!</definedName>
    <definedName name="生产列11" localSheetId="9">#REF!</definedName>
    <definedName name="生产列15" localSheetId="9">#REF!</definedName>
    <definedName name="生产列16" localSheetId="9">#REF!</definedName>
    <definedName name="生产列17" localSheetId="9">#REF!</definedName>
    <definedName name="生产列19" localSheetId="9">#REF!</definedName>
    <definedName name="生产列2" localSheetId="9">#REF!</definedName>
    <definedName name="生产列20" localSheetId="9">#REF!</definedName>
    <definedName name="生产列3" localSheetId="9">#REF!</definedName>
    <definedName name="生产列4" localSheetId="9">#REF!</definedName>
    <definedName name="生产列5" localSheetId="9">#REF!</definedName>
    <definedName name="生产列6" localSheetId="9">#REF!</definedName>
    <definedName name="生产列7" localSheetId="9">#REF!</definedName>
    <definedName name="生产列8" localSheetId="9">#REF!</definedName>
    <definedName name="生产列9" localSheetId="9">#REF!</definedName>
    <definedName name="生产期" localSheetId="9">#REF!</definedName>
    <definedName name="生产期1" localSheetId="9">#REF!</definedName>
    <definedName name="生产期11" localSheetId="9">#REF!</definedName>
    <definedName name="生产期15" localSheetId="9">#REF!</definedName>
    <definedName name="生产期16" localSheetId="9">#REF!</definedName>
    <definedName name="生产期17" localSheetId="9">#REF!</definedName>
    <definedName name="生产期19" localSheetId="9">#REF!</definedName>
    <definedName name="生产期2" localSheetId="9">#REF!</definedName>
    <definedName name="生产期20" localSheetId="9">#REF!</definedName>
    <definedName name="生产期3" localSheetId="9">#REF!</definedName>
    <definedName name="生产期4" localSheetId="9">#REF!</definedName>
    <definedName name="生产期5" localSheetId="9">#REF!</definedName>
    <definedName name="生产期6" localSheetId="9">#REF!</definedName>
    <definedName name="生产期7" localSheetId="9">#REF!</definedName>
    <definedName name="生产期8" localSheetId="9">#REF!</definedName>
    <definedName name="生产期9" localSheetId="9">#REF!</definedName>
    <definedName name="生产日期" localSheetId="9">#REF!</definedName>
    <definedName name="__s1" localSheetId="9">#REF!</definedName>
    <definedName name="___s1" localSheetId="9">#REF!</definedName>
    <definedName name="____s1" localSheetId="9">#REF!</definedName>
    <definedName name="_____s1" localSheetId="9">#REF!</definedName>
    <definedName name="______s1" localSheetId="9">#REF!</definedName>
    <definedName name="_______s1" localSheetId="9">#REF!</definedName>
    <definedName name="________s1" localSheetId="9">#REF!</definedName>
  </definedNames>
  <calcPr calcId="144525"/>
</workbook>
</file>

<file path=xl/sharedStrings.xml><?xml version="1.0" encoding="utf-8"?>
<sst xmlns="http://schemas.openxmlformats.org/spreadsheetml/2006/main" count="2278" uniqueCount="1761">
  <si>
    <t xml:space="preserve"> </t>
  </si>
  <si>
    <t>地区名称</t>
  </si>
  <si>
    <t>北京市</t>
  </si>
  <si>
    <t>2022年政府预算公开表</t>
  </si>
  <si>
    <t>天津市</t>
  </si>
  <si>
    <t>河北省</t>
  </si>
  <si>
    <t>山西省</t>
  </si>
  <si>
    <t>内蒙古自治区</t>
  </si>
  <si>
    <t>目  录</t>
  </si>
  <si>
    <t>表一   2022年一般公共预算收入表</t>
  </si>
  <si>
    <t>表二   2022年一般公共预算支出表</t>
  </si>
  <si>
    <t>表三   2022年一般公共预算收支预算表</t>
  </si>
  <si>
    <t>表四   2022年一般公共预算支出经济分类表</t>
  </si>
  <si>
    <t>表五   2022年省对下专项转移支付预算表</t>
  </si>
  <si>
    <t>表六   2022年一般公共预算支出“三公”经费预算表</t>
  </si>
  <si>
    <t>表七   2022年政府性基金收支预算表</t>
  </si>
  <si>
    <t>表八   2022年政府性基金转移支付预算表</t>
  </si>
  <si>
    <t>表九   2022年国有资本经营预算收支表</t>
  </si>
  <si>
    <t>表十   社会保险基金收入</t>
  </si>
  <si>
    <t>表十一 社会保险基金支出</t>
  </si>
  <si>
    <t>表十二 2021年政府债务限额余额情况表</t>
  </si>
  <si>
    <t>表十三 2021年政府债券发行及还本付息情况表</t>
  </si>
  <si>
    <t>表十四 2022年政府债券发行及还本付息预算表</t>
  </si>
  <si>
    <t>表十五 举借债务情况表</t>
  </si>
  <si>
    <t>表一</t>
  </si>
  <si>
    <t>2022年一般公共预算收入表</t>
  </si>
  <si>
    <t>单位：万元</t>
  </si>
  <si>
    <t>项目</t>
  </si>
  <si>
    <t>上年预算数</t>
  </si>
  <si>
    <t>上年执行数</t>
  </si>
  <si>
    <t>预算数</t>
  </si>
  <si>
    <t>代码</t>
  </si>
  <si>
    <t>名称</t>
  </si>
  <si>
    <t>金额</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</si>
  <si>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</si>
  <si>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</si>
  <si>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</si>
  <si>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</si>
  <si>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</si>
  <si>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</si>
  <si>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</si>
  <si>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</si>
  <si>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</si>
  <si>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</si>
  <si>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</si>
  <si>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</si>
  <si>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</si>
  <si>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</si>
  <si>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</si>
  <si>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</si>
  <si>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</si>
  <si>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</si>
  <si>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</si>
  <si>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</si>
  <si>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</si>
  <si>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</si>
  <si>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</si>
  <si>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</si>
  <si>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</si>
  <si>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</si>
  <si>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</si>
  <si>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</si>
  <si>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2022年一般公共预算支出表</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</si>
  <si>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</si>
  <si>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</si>
  <si>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</si>
  <si>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</si>
  <si>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</si>
  <si>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</si>
  <si>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</si>
  <si>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</si>
  <si>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</si>
  <si>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</si>
  <si>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</si>
  <si>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</si>
  <si>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</si>
  <si>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</si>
  <si>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</si>
  <si>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</si>
  <si>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</si>
  <si>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</si>
  <si>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</si>
  <si>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</si>
  <si>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</si>
  <si>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</si>
  <si>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</si>
  <si>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</si>
  <si>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</si>
  <si>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</si>
  <si>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</si>
  <si>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</si>
  <si>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</si>
  <si>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</si>
  <si>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</si>
  <si>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</si>
  <si>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</si>
  <si>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</si>
  <si>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</si>
  <si>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</si>
  <si>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</si>
  <si>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</si>
  <si>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</si>
  <si>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</si>
  <si>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</si>
  <si>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</si>
  <si>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</si>
  <si>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</si>
  <si>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</si>
  <si>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</si>
  <si>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</si>
  <si>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</si>
  <si>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</si>
  <si>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</si>
  <si>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</si>
  <si>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</si>
  <si>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</si>
  <si>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</si>
  <si>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</si>
  <si>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</si>
  <si>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</si>
  <si>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</si>
  <si>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</si>
  <si>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</si>
  <si>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</si>
  <si>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</si>
  <si>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</si>
  <si>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</si>
  <si>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</si>
  <si>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</si>
  <si>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</si>
  <si>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</si>
  <si>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</si>
  <si>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</si>
  <si>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</si>
  <si>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</si>
  <si>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</si>
  <si>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</si>
  <si>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</si>
  <si>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</si>
  <si>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</si>
  <si>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</si>
  <si>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</si>
  <si>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</si>
  <si>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</si>
  <si>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</si>
  <si>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</si>
  <si>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</si>
  <si>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</si>
  <si>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</si>
  <si>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</si>
  <si>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</si>
  <si>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</si>
  <si>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</si>
  <si>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</si>
  <si>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</si>
  <si>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</si>
  <si>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</si>
  <si>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</si>
  <si>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</si>
  <si>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</si>
  <si>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</si>
  <si>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</si>
  <si>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</si>
  <si>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</si>
  <si>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</si>
  <si>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</si>
  <si>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</si>
  <si>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</si>
  <si>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</si>
  <si>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</si>
  <si>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</si>
  <si>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</si>
  <si>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</si>
  <si>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</si>
  <si>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</si>
  <si>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</si>
  <si>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</si>
  <si>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</si>
  <si>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</si>
  <si>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</si>
  <si>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</si>
  <si>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</si>
  <si>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</si>
  <si>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</si>
  <si>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</si>
  <si>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</si>
  <si>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</si>
  <si>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</si>
  <si>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</si>
  <si>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</si>
  <si>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</si>
  <si>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</si>
  <si>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</si>
  <si>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</si>
  <si>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</si>
  <si>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</si>
  <si>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</si>
  <si>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军费</t>
  </si>
  <si>
    <t xml:space="preserve">       现役部队</t>
  </si>
  <si>
    <t xml:space="preserve">       预备役部队(新增）</t>
  </si>
  <si>
    <t xml:space="preserve">       其他军费支出(新增）</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</si>
  <si>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</si>
  <si>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</si>
  <si>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</si>
  <si>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</si>
  <si>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</si>
  <si>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</si>
  <si>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</si>
  <si>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</si>
  <si>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</si>
  <si>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</si>
  <si>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</si>
  <si>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</si>
  <si>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</si>
  <si>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</si>
  <si>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</si>
  <si>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</si>
  <si>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</si>
  <si>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</si>
  <si>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</si>
  <si>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</si>
  <si>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</si>
  <si>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</si>
  <si>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</si>
  <si>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</si>
  <si>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</si>
  <si>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</si>
  <si>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</si>
  <si>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</si>
  <si>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</si>
  <si>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</si>
  <si>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</si>
  <si>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</si>
  <si>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</si>
  <si>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</si>
  <si>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</si>
  <si>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</si>
  <si>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</si>
  <si>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</si>
  <si>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</si>
  <si>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</si>
  <si>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</si>
  <si>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</si>
  <si>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</si>
  <si>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</si>
  <si>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</si>
  <si>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</si>
  <si>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</si>
  <si>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</si>
  <si>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</si>
  <si>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</si>
  <si>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</si>
  <si>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</si>
  <si>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</si>
  <si>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</si>
  <si>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</si>
  <si>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</si>
  <si>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</si>
  <si>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</si>
  <si>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</si>
  <si>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</si>
  <si>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</si>
  <si>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</si>
  <si>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</si>
  <si>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</si>
  <si>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</si>
  <si>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</si>
  <si>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</si>
  <si>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</si>
  <si>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</si>
  <si>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</si>
  <si>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</si>
  <si>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</si>
  <si>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</si>
  <si>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</si>
  <si>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</si>
  <si>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</si>
  <si>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</si>
  <si>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</si>
  <si>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</si>
  <si>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</si>
  <si>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</si>
  <si>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</si>
  <si>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</si>
  <si>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</si>
  <si>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</si>
  <si>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</si>
  <si>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</si>
  <si>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</si>
  <si>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</si>
  <si>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</si>
  <si>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</si>
  <si>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</si>
  <si>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</si>
  <si>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</si>
  <si>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</si>
  <si>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</si>
  <si>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</si>
  <si>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</si>
  <si>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</si>
  <si>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</si>
  <si>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</si>
  <si>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</si>
  <si>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</si>
  <si>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</si>
  <si>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</si>
  <si>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</si>
  <si>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</si>
  <si>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</si>
  <si>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</si>
  <si>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</si>
  <si>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</si>
  <si>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</si>
  <si>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</si>
  <si>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</si>
  <si>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</si>
  <si>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</si>
  <si>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</si>
  <si>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</si>
  <si>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</si>
  <si>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</si>
  <si>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</si>
  <si>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</si>
  <si>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</si>
  <si>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</si>
  <si>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</si>
  <si>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</si>
  <si>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</si>
  <si>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</si>
  <si>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</si>
  <si>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</si>
  <si>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</si>
  <si>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</si>
  <si>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</si>
  <si>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</si>
  <si>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</si>
  <si>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</si>
  <si>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</si>
  <si>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</si>
  <si>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</si>
  <si>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</si>
  <si>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</si>
  <si>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</si>
  <si>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</si>
  <si>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</si>
  <si>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</si>
  <si>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</si>
  <si>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</si>
  <si>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</si>
  <si>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</si>
  <si>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</si>
  <si>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</si>
  <si>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</si>
  <si>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</si>
  <si>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</si>
  <si>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</si>
  <si>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</si>
  <si>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</si>
  <si>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</si>
  <si>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</si>
  <si>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</si>
  <si>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</si>
  <si>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</si>
  <si>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</si>
  <si>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</si>
  <si>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</si>
  <si>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</si>
  <si>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</si>
  <si>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</si>
  <si>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</si>
  <si>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</si>
  <si>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</si>
  <si>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</si>
  <si>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</si>
  <si>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</si>
  <si>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</si>
  <si>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</si>
  <si>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</si>
  <si>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</si>
  <si>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</si>
  <si>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</si>
  <si>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</si>
  <si>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</si>
  <si>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</si>
  <si>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</si>
  <si>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</si>
  <si>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</si>
  <si>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</si>
  <si>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</si>
  <si>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</si>
  <si>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</si>
  <si>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</si>
  <si>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</si>
  <si>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</si>
  <si>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</si>
  <si>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</si>
  <si>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</si>
  <si>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</si>
  <si>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</si>
  <si>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</si>
  <si>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</si>
  <si>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</si>
  <si>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</si>
  <si>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</si>
  <si>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</si>
  <si>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</si>
  <si>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</si>
  <si>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</si>
  <si>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</si>
  <si>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</si>
  <si>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</si>
  <si>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</si>
  <si>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</si>
  <si>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</si>
  <si>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</si>
  <si>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</si>
  <si>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</si>
  <si>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</si>
  <si>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</si>
  <si>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</si>
  <si>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</si>
  <si>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</si>
  <si>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</si>
  <si>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</si>
  <si>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</si>
  <si>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</si>
  <si>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</si>
  <si>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</si>
  <si>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</si>
  <si>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</si>
  <si>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</si>
  <si>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</si>
  <si>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</si>
  <si>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</si>
  <si>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</si>
  <si>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</si>
  <si>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</si>
  <si>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</si>
  <si>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</si>
  <si>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</si>
  <si>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</si>
  <si>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</si>
  <si>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</si>
  <si>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</si>
  <si>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</si>
  <si>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</si>
  <si>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</si>
  <si>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</si>
  <si>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</si>
  <si>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</si>
  <si>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</si>
  <si>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</si>
  <si>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</si>
  <si>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</si>
  <si>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</si>
  <si>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</si>
  <si>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</si>
  <si>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</si>
  <si>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</si>
  <si>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</si>
  <si>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</si>
  <si>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</si>
  <si>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</si>
  <si>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</si>
  <si>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</si>
  <si>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</si>
  <si>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</si>
  <si>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</si>
  <si>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</si>
  <si>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</si>
  <si>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</si>
  <si>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</si>
  <si>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</si>
  <si>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</si>
  <si>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</si>
  <si>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</si>
  <si>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</si>
  <si>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</si>
  <si>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</si>
  <si>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</si>
  <si>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</si>
  <si>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</si>
  <si>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</si>
  <si>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</si>
  <si>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</si>
  <si>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</si>
  <si>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</si>
  <si>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</si>
  <si>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</si>
  <si>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</si>
  <si>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</si>
  <si>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</si>
  <si>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</si>
  <si>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</si>
  <si>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</si>
  <si>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</si>
  <si>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</si>
  <si>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</si>
  <si>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</si>
  <si>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</si>
  <si>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</si>
  <si>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</si>
  <si>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</si>
  <si>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</si>
  <si>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</si>
  <si>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</si>
  <si>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</si>
  <si>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</si>
  <si>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</si>
  <si>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</si>
  <si>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</si>
  <si>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</si>
  <si>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</si>
  <si>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</si>
  <si>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</si>
  <si>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</si>
  <si>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</si>
  <si>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</si>
  <si>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</si>
  <si>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</si>
  <si>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</si>
  <si>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</si>
  <si>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</si>
  <si>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</si>
  <si>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</si>
  <si>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</si>
  <si>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</si>
  <si>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</si>
  <si>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</si>
  <si>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</si>
  <si>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</si>
  <si>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</si>
  <si>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</si>
  <si>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</si>
  <si>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</si>
  <si>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</si>
  <si>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</si>
  <si>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</si>
  <si>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</si>
  <si>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</si>
  <si>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</si>
  <si>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</si>
  <si>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</si>
  <si>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</si>
  <si>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</si>
  <si>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</si>
  <si>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</si>
  <si>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</si>
  <si>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</si>
  <si>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</si>
  <si>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</si>
  <si>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</si>
  <si>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</si>
  <si>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</si>
  <si>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</si>
  <si>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</si>
  <si>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</si>
  <si>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</si>
  <si>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</si>
  <si>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</si>
  <si>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</si>
  <si>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</si>
  <si>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</si>
  <si>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</si>
  <si>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</si>
  <si>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</si>
  <si>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</si>
  <si>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</si>
  <si>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</si>
  <si>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</si>
  <si>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</si>
  <si>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</si>
  <si>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</si>
  <si>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</si>
  <si>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</si>
  <si>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</si>
  <si>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</si>
  <si>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</si>
  <si>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</si>
  <si>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</si>
  <si>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</si>
  <si>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</si>
  <si>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</si>
  <si>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</si>
  <si>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</si>
  <si>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</si>
  <si>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</si>
  <si>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</si>
  <si>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</si>
  <si>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</si>
  <si>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</si>
  <si>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</si>
  <si>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</si>
  <si>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</si>
  <si>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</si>
  <si>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</si>
  <si>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</si>
  <si>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</si>
  <si>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</si>
  <si>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</si>
  <si>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</si>
  <si>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</si>
  <si>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</si>
  <si>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</si>
  <si>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</si>
  <si>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</si>
  <si>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</si>
  <si>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</si>
  <si>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</si>
  <si>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</si>
  <si>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</si>
  <si>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</si>
  <si>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</si>
  <si>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</si>
  <si>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</si>
  <si>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</si>
  <si>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</si>
  <si>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</si>
  <si>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</si>
  <si>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</si>
  <si>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</si>
  <si>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</si>
  <si>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</si>
  <si>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</si>
  <si>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</si>
  <si>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</si>
  <si>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</si>
  <si>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</si>
  <si>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</si>
  <si>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</si>
  <si>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</si>
  <si>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</si>
  <si>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</si>
  <si>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</si>
  <si>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</si>
  <si>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</si>
  <si>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</si>
  <si>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</si>
  <si>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</si>
  <si>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</si>
  <si>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</si>
  <si>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</si>
  <si>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</si>
  <si>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</si>
  <si>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</si>
  <si>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</si>
  <si>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</si>
  <si>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</si>
  <si>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</si>
  <si>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</si>
  <si>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</si>
  <si>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</si>
  <si>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</si>
  <si>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</si>
  <si>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</si>
  <si>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</si>
  <si>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</si>
  <si>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</si>
  <si>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</si>
  <si>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</si>
  <si>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</si>
  <si>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</si>
  <si>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</si>
  <si>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</si>
  <si>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</si>
  <si>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</si>
  <si>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</si>
  <si>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</si>
  <si>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</si>
  <si>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</si>
  <si>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</si>
  <si>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</si>
  <si>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</si>
  <si>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</si>
  <si>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</si>
  <si>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</si>
  <si>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</si>
  <si>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</si>
  <si>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</si>
  <si>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</si>
  <si>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</si>
  <si>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</si>
  <si>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</si>
  <si>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</si>
  <si>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</si>
  <si>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</si>
  <si>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</si>
  <si>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</si>
  <si>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</si>
  <si>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</si>
  <si>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</si>
  <si>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</si>
  <si>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</si>
  <si>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</si>
  <si>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</si>
  <si>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</si>
  <si>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</si>
  <si>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</si>
  <si>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</si>
  <si>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</si>
  <si>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</si>
  <si>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</si>
  <si>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</si>
  <si>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</si>
  <si>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</si>
  <si>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</si>
  <si>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</si>
  <si>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</si>
  <si>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</si>
  <si>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</si>
  <si>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</si>
  <si>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</si>
  <si>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</si>
  <si>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</si>
  <si>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</si>
  <si>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</si>
  <si>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</si>
  <si>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</si>
  <si>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</si>
  <si>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</si>
  <si>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</si>
  <si>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</si>
  <si>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</si>
  <si>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</si>
  <si>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</si>
  <si>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</si>
  <si>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</si>
  <si>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</si>
  <si>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</si>
  <si>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</si>
  <si>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</si>
  <si>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</si>
  <si>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</si>
  <si>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</si>
  <si>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</si>
  <si>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</si>
  <si>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</si>
  <si>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</si>
  <si>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</si>
  <si>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</si>
  <si>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</si>
  <si>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</si>
  <si>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</si>
  <si>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</si>
  <si>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</si>
  <si>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</si>
  <si>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</si>
  <si>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</si>
  <si>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</si>
  <si>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</si>
  <si>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</si>
  <si>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</si>
  <si>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</si>
  <si>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</si>
  <si>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</si>
  <si>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</si>
  <si>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</si>
  <si>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</si>
  <si>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</si>
  <si>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</si>
  <si>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</si>
  <si>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</si>
  <si>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</si>
  <si>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</si>
  <si>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</si>
  <si>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</si>
  <si>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</si>
  <si>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</si>
  <si>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</si>
  <si>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</si>
  <si>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</si>
  <si>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</si>
  <si>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</si>
  <si>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</si>
  <si>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</si>
  <si>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</si>
  <si>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</si>
  <si>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</si>
  <si>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</si>
  <si>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</si>
  <si>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</si>
  <si>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</si>
  <si>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</si>
  <si>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</si>
  <si>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</si>
  <si>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</si>
  <si>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</si>
  <si>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</si>
  <si>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</si>
  <si>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</si>
  <si>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</si>
  <si>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</si>
  <si>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</si>
  <si>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</si>
  <si>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</si>
  <si>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</si>
  <si>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</si>
  <si>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</si>
  <si>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</si>
  <si>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</si>
  <si>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</si>
  <si>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</si>
  <si>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</si>
  <si>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</si>
  <si>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</si>
  <si>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</si>
  <si>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</si>
  <si>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</si>
  <si>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</si>
  <si>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</si>
  <si>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</si>
  <si>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</si>
  <si>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</si>
  <si>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</si>
  <si>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</si>
  <si>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</si>
  <si>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</si>
  <si>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</si>
  <si>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</si>
  <si>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</si>
  <si>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</si>
  <si>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</si>
  <si>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</si>
  <si>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</si>
  <si>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</si>
  <si>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</si>
  <si>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</si>
  <si>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</si>
  <si>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</si>
  <si>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</si>
  <si>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</si>
  <si>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</si>
  <si>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</si>
  <si>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</si>
  <si>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</si>
  <si>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</si>
  <si>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</si>
  <si>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</si>
  <si>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</si>
  <si>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</si>
  <si>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</si>
  <si>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</si>
  <si>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</si>
  <si>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</si>
  <si>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</si>
  <si>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</si>
  <si>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</si>
  <si>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</si>
  <si>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</si>
  <si>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</si>
  <si>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</si>
  <si>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</si>
  <si>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</si>
  <si>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</si>
  <si>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</si>
  <si>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</si>
  <si>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</si>
  <si>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</si>
  <si>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</si>
  <si>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</si>
  <si>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</si>
  <si>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</si>
  <si>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</si>
  <si>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</si>
  <si>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</si>
  <si>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</si>
  <si>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</si>
  <si>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</si>
  <si>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</si>
  <si>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</si>
  <si>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</si>
  <si>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</si>
  <si>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</si>
  <si>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</si>
  <si>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</si>
  <si>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</si>
  <si>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</si>
  <si>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</si>
  <si>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</si>
  <si>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</si>
  <si>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</si>
  <si>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</si>
  <si>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</si>
  <si>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</si>
  <si>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</si>
  <si>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</si>
  <si>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</si>
  <si>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</si>
  <si>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</si>
  <si>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</si>
  <si>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</si>
  <si>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</si>
  <si>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</si>
  <si>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</si>
  <si>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</si>
  <si>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</si>
  <si>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</si>
  <si>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</si>
  <si>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</si>
  <si>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</si>
  <si>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</si>
  <si>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</si>
  <si>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</si>
  <si>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</si>
  <si>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</si>
  <si>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</si>
  <si>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</si>
  <si>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</si>
  <si>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</si>
  <si>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</si>
  <si>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</si>
  <si>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</si>
  <si>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</si>
  <si>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</si>
  <si>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</si>
  <si>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</si>
  <si>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</si>
  <si>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</si>
  <si>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</si>
  <si>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</si>
  <si>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</si>
  <si>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</si>
  <si>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</si>
  <si>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</si>
  <si>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</si>
  <si>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</si>
  <si>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</si>
  <si>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</si>
  <si>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</si>
  <si>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</si>
  <si>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</si>
  <si>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</si>
  <si>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</si>
  <si>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</si>
  <si>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</si>
  <si>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</si>
  <si>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</si>
  <si>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</si>
  <si>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</si>
  <si>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</si>
  <si>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</si>
  <si>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</si>
  <si>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</si>
  <si>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</si>
  <si>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</si>
  <si>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</si>
  <si>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</si>
  <si>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</si>
  <si>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</si>
  <si>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</si>
  <si>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</si>
  <si>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</si>
  <si>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</si>
  <si>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</si>
  <si>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</si>
  <si>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</si>
  <si>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</si>
  <si>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</si>
  <si>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</si>
  <si>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</si>
  <si>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</si>
  <si>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</si>
  <si>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</si>
  <si>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</si>
  <si>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</si>
  <si>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</si>
  <si>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</si>
  <si>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</si>
  <si>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</si>
  <si>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</si>
  <si>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</si>
  <si>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</si>
  <si>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</si>
  <si>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</si>
  <si>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</si>
  <si>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</si>
  <si>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</si>
  <si>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</si>
  <si>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</si>
  <si>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</si>
  <si>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</si>
  <si>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</si>
  <si>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</si>
  <si>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</si>
  <si>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</si>
  <si>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</si>
  <si>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</si>
  <si>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</si>
  <si>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</si>
  <si>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</si>
  <si>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</si>
  <si>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</si>
  <si>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</si>
  <si>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</si>
  <si>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</si>
  <si>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</si>
  <si>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</si>
  <si>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</si>
  <si>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</si>
  <si>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</si>
  <si>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</si>
  <si>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</si>
  <si>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</si>
  <si>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</si>
  <si>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</si>
  <si>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</si>
  <si>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</si>
  <si>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</si>
  <si>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</si>
  <si>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</si>
  <si>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</si>
  <si>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</si>
  <si>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</si>
  <si>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</si>
  <si>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</si>
  <si>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</si>
  <si>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</si>
  <si>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</si>
  <si>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</si>
  <si>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</si>
  <si>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</si>
  <si>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</si>
  <si>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</si>
  <si>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</si>
  <si>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</si>
  <si>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</si>
  <si>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</si>
  <si>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</si>
  <si>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</si>
  <si>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</si>
  <si>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</si>
  <si>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预备费</t>
  </si>
  <si>
    <t>其他支出</t>
  </si>
  <si>
    <t xml:space="preserve">    年初预留</t>
  </si>
  <si>
    <t xml:space="preserve">      年初预留</t>
  </si>
  <si>
    <t xml:space="preserve">      其他支出</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</si>
  <si>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</si>
  <si>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</si>
  <si>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</si>
  <si>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</si>
  <si>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</si>
  <si>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</si>
  <si>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</si>
  <si>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</si>
  <si>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</si>
  <si>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2022年竹溪县一般公共预算收支预算表</t>
  </si>
  <si>
    <t>表三</t>
  </si>
  <si>
    <t>项        目</t>
  </si>
  <si>
    <t>2022年一般
公共预算收入
预期目标</t>
  </si>
  <si>
    <t>2022年一般
公共预算支出
预算数</t>
  </si>
  <si>
    <t>一、一般公共服务支出</t>
  </si>
  <si>
    <t xml:space="preserve">   国内增值税</t>
  </si>
  <si>
    <t>二、国防支出</t>
  </si>
  <si>
    <t xml:space="preserve">   改征增值税</t>
  </si>
  <si>
    <t>三、公共安全支出</t>
  </si>
  <si>
    <t xml:space="preserve">   企业所得税</t>
  </si>
  <si>
    <t>四、教育支出</t>
  </si>
  <si>
    <t xml:space="preserve">   个人所得税</t>
  </si>
  <si>
    <t>五、科学技术支出</t>
  </si>
  <si>
    <t xml:space="preserve">   资源税</t>
  </si>
  <si>
    <t>六、文化旅游体育与传媒支出</t>
  </si>
  <si>
    <t xml:space="preserve">   城市维护建设税</t>
  </si>
  <si>
    <t>七、社会保障和就业支出</t>
  </si>
  <si>
    <t xml:space="preserve">   房产税</t>
  </si>
  <si>
    <t>八、卫生健康支出</t>
  </si>
  <si>
    <t xml:space="preserve">   印花税</t>
  </si>
  <si>
    <t>九、节能环保支出</t>
  </si>
  <si>
    <t xml:space="preserve">   城镇土地使用税</t>
  </si>
  <si>
    <t>十、城乡社区支出</t>
  </si>
  <si>
    <t xml:space="preserve">   土地增值税</t>
  </si>
  <si>
    <t>十一、农林水支出</t>
  </si>
  <si>
    <t xml:space="preserve">   车船税</t>
  </si>
  <si>
    <t>十二、交通运输支出</t>
  </si>
  <si>
    <t xml:space="preserve">   耕地占用税</t>
  </si>
  <si>
    <t>十三、资源勘探信息等支出</t>
  </si>
  <si>
    <t xml:space="preserve">   契税</t>
  </si>
  <si>
    <t>十四、商业服务业等支出</t>
  </si>
  <si>
    <t xml:space="preserve">   烟叶税</t>
  </si>
  <si>
    <t>十五、金融支出</t>
  </si>
  <si>
    <t xml:space="preserve">   环境保护税</t>
  </si>
  <si>
    <t>十六、自然资源海洋气象等支出</t>
  </si>
  <si>
    <t>十七、住房保障支出</t>
  </si>
  <si>
    <t xml:space="preserve">   专项收入</t>
  </si>
  <si>
    <t>十八、粮油物资储备支出</t>
  </si>
  <si>
    <t xml:space="preserve">   行政事业性收费收入</t>
  </si>
  <si>
    <t>十九、灾害防治及应急管理支出</t>
  </si>
  <si>
    <t xml:space="preserve">   罚没收入</t>
  </si>
  <si>
    <t>二十、预备费</t>
  </si>
  <si>
    <t xml:space="preserve">   国有资本经营收入</t>
  </si>
  <si>
    <t>二十一、其他支出</t>
  </si>
  <si>
    <t xml:space="preserve">   国有资源（资产）有偿使用收入</t>
  </si>
  <si>
    <t>二十二、债务还本支出</t>
  </si>
  <si>
    <t xml:space="preserve">   政府住房基金收入</t>
  </si>
  <si>
    <t>二十三、债务付息支出</t>
  </si>
  <si>
    <t xml:space="preserve">   其他收入</t>
  </si>
  <si>
    <t>二十四、上解支出</t>
  </si>
  <si>
    <t/>
  </si>
  <si>
    <t>二十五、专款支出</t>
  </si>
  <si>
    <t xml:space="preserve">    收    入    合    计</t>
  </si>
  <si>
    <t>支　　出　　合　　计</t>
  </si>
  <si>
    <t>表五</t>
  </si>
  <si>
    <t>2022年一般公共预算支出经济分类表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</si>
  <si>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</si>
  <si>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</si>
  <si>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</si>
  <si>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</si>
  <si>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</si>
  <si>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</si>
  <si>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</si>
  <si>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</si>
  <si>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</si>
  <si>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</si>
  <si>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</si>
  <si>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</si>
  <si>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</si>
  <si>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</si>
  <si>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</si>
  <si>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</si>
  <si>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一般公共服务支出</t>
  </si>
  <si>
    <t>公共安全支出</t>
  </si>
  <si>
    <t>支出总计</t>
  </si>
  <si>
    <t>2022年竹溪县一般公共预算(基本)支出预算经济分类录入表</t>
  </si>
  <si>
    <t>科目编码</t>
  </si>
  <si>
    <t>科目名称</t>
  </si>
  <si>
    <t>一般公共预算基本支出</t>
  </si>
  <si>
    <t>一般公共预算支出</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</si>
  <si>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</si>
  <si>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</si>
  <si>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</si>
  <si>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</si>
  <si>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</si>
  <si>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</si>
  <si>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</si>
  <si>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</si>
  <si>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</si>
  <si>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</si>
  <si>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</si>
  <si>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</si>
  <si>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</si>
  <si>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</si>
  <si>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</si>
  <si>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</si>
  <si>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</si>
  <si>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</si>
  <si>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</si>
  <si>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</si>
  <si>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</si>
  <si>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</si>
  <si>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</si>
  <si>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</si>
  <si>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</si>
  <si>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</si>
  <si>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</si>
  <si>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</si>
  <si>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</si>
  <si>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</si>
  <si>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</si>
  <si>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资本金注入(一)</t>
  </si>
  <si>
    <t xml:space="preserve">  资本金注入(二)</t>
  </si>
  <si>
    <t xml:space="preserve">  政府投资基金股权投资</t>
  </si>
  <si>
    <t xml:space="preserve">  其他对企业资本性支出</t>
  </si>
  <si>
    <t xml:space="preserve">  社会福利和救助</t>
  </si>
  <si>
    <t xml:space="preserve">  助学金</t>
  </si>
  <si>
    <t xml:space="preserve">  个人农业生产补贴</t>
  </si>
  <si>
    <t xml:space="preserve">  离退休费</t>
  </si>
  <si>
    <t xml:space="preserve">  其他对个人和家庭补助</t>
  </si>
  <si>
    <t xml:space="preserve">  对社会保险基金补助</t>
  </si>
  <si>
    <t xml:space="preserve">  补充全国社会保障基金</t>
  </si>
  <si>
    <t xml:space="preserve">  对机关事业单位职业年金的补助</t>
  </si>
  <si>
    <t xml:space="preserve">  国内债务付息</t>
  </si>
  <si>
    <t xml:space="preserve">  国外债务付息</t>
  </si>
  <si>
    <t xml:space="preserve">  国内债务发行费用</t>
  </si>
  <si>
    <t xml:space="preserve">  国外债务发行费用</t>
  </si>
  <si>
    <t xml:space="preserve">  预备费</t>
  </si>
  <si>
    <t xml:space="preserve">  预留</t>
  </si>
  <si>
    <t xml:space="preserve">  国家赔偿费用支出</t>
  </si>
  <si>
    <t xml:space="preserve">  对民间非营利组织和群众性自治组织补贴</t>
  </si>
  <si>
    <t xml:space="preserve">  经常性赠与</t>
  </si>
  <si>
    <t xml:space="preserve">  资本性赠与</t>
  </si>
  <si>
    <t xml:space="preserve">  其他支出</t>
  </si>
  <si>
    <t>2022年省对下一般公共预算转移支付预算表</t>
  </si>
  <si>
    <t>地区</t>
  </si>
  <si>
    <t>专项转移支付</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</si>
  <si>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</si>
  <si>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</si>
  <si>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</si>
  <si>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</si>
  <si>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</si>
  <si>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</si>
  <si>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</si>
  <si>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</si>
  <si>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</si>
  <si>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</si>
  <si>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</si>
  <si>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</si>
  <si>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</si>
  <si>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</si>
  <si>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</si>
  <si>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</si>
  <si>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</si>
  <si>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</si>
  <si>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</si>
  <si>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</si>
  <si>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</si>
  <si>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湖北省</t>
  </si>
  <si>
    <t xml:space="preserve">  湖北省本级</t>
  </si>
  <si>
    <t xml:space="preserve">  湖北省地市合计</t>
  </si>
  <si>
    <t xml:space="preserve">    武汉市</t>
  </si>
  <si>
    <t xml:space="preserve">      武汉市本级</t>
  </si>
  <si>
    <t xml:space="preserve">      武汉市区县合计</t>
  </si>
  <si>
    <t xml:space="preserve">        江岸区</t>
  </si>
  <si>
    <t xml:space="preserve">        江汉区</t>
  </si>
  <si>
    <t xml:space="preserve">        硚口区</t>
  </si>
  <si>
    <t xml:space="preserve">        武昌区</t>
  </si>
  <si>
    <t xml:space="preserve">        汉阳区</t>
  </si>
  <si>
    <t xml:space="preserve">        青山区</t>
  </si>
  <si>
    <t xml:space="preserve">        洪山区</t>
  </si>
  <si>
    <t xml:space="preserve">        东西湖区</t>
  </si>
  <si>
    <t xml:space="preserve">        汉南区</t>
  </si>
  <si>
    <t xml:space="preserve">        江夏区</t>
  </si>
  <si>
    <t xml:space="preserve">        蔡甸区</t>
  </si>
  <si>
    <t xml:space="preserve">        新洲区</t>
  </si>
  <si>
    <t xml:space="preserve">        黄陂区</t>
  </si>
  <si>
    <t xml:space="preserve">    黄石市</t>
  </si>
  <si>
    <t xml:space="preserve">      黄石市本级</t>
  </si>
  <si>
    <t xml:space="preserve">      黄石市区县合计</t>
  </si>
  <si>
    <t xml:space="preserve">        黄石港区</t>
  </si>
  <si>
    <t xml:space="preserve">        西塞山区</t>
  </si>
  <si>
    <t xml:space="preserve">        下陆区</t>
  </si>
  <si>
    <t xml:space="preserve">        铁山区</t>
  </si>
  <si>
    <t xml:space="preserve">        大冶市</t>
  </si>
  <si>
    <t xml:space="preserve">        阳新县</t>
  </si>
  <si>
    <t xml:space="preserve">    十堰市</t>
  </si>
  <si>
    <t xml:space="preserve">      十堰市本级</t>
  </si>
  <si>
    <t xml:space="preserve">      十堰市区县合计</t>
  </si>
  <si>
    <t xml:space="preserve">        张湾区</t>
  </si>
  <si>
    <t xml:space="preserve">        茅箭区</t>
  </si>
  <si>
    <t xml:space="preserve">        丹江口市</t>
  </si>
  <si>
    <t xml:space="preserve">        郧阳区</t>
  </si>
  <si>
    <t xml:space="preserve">        郧西县</t>
  </si>
  <si>
    <t xml:space="preserve">        竹山县</t>
  </si>
  <si>
    <t xml:space="preserve">        竹溪县</t>
  </si>
  <si>
    <t xml:space="preserve">        房县</t>
  </si>
  <si>
    <t xml:space="preserve">    荆州市</t>
  </si>
  <si>
    <t xml:space="preserve">      荆州市本级</t>
  </si>
  <si>
    <t xml:space="preserve">      荆州市区县合计</t>
  </si>
  <si>
    <t xml:space="preserve">        沙市区</t>
  </si>
  <si>
    <t xml:space="preserve">        荆州区</t>
  </si>
  <si>
    <t xml:space="preserve">        江陵县</t>
  </si>
  <si>
    <t xml:space="preserve">        松滋市</t>
  </si>
  <si>
    <t xml:space="preserve">        公安县</t>
  </si>
  <si>
    <t xml:space="preserve">        石首市</t>
  </si>
  <si>
    <t xml:space="preserve">        监利市</t>
  </si>
  <si>
    <t xml:space="preserve">        洪湖市</t>
  </si>
  <si>
    <t xml:space="preserve">    宜昌市</t>
  </si>
  <si>
    <t xml:space="preserve">      宜昌市本级</t>
  </si>
  <si>
    <t xml:space="preserve">      宜昌市区县合计</t>
  </si>
  <si>
    <t xml:space="preserve">        西陵区</t>
  </si>
  <si>
    <t xml:space="preserve">        伍家岗区</t>
  </si>
  <si>
    <t xml:space="preserve">        点军区</t>
  </si>
  <si>
    <t xml:space="preserve">        猇亭区</t>
  </si>
  <si>
    <t xml:space="preserve">        夷陵区</t>
  </si>
  <si>
    <t xml:space="preserve">        宜都市</t>
  </si>
  <si>
    <t xml:space="preserve">        枝江市</t>
  </si>
  <si>
    <t xml:space="preserve">        当阳市</t>
  </si>
  <si>
    <t xml:space="preserve">        远安县</t>
  </si>
  <si>
    <t xml:space="preserve">        兴山县</t>
  </si>
  <si>
    <t xml:space="preserve">        秭归县</t>
  </si>
  <si>
    <t xml:space="preserve">        长阳县</t>
  </si>
  <si>
    <t xml:space="preserve">        五峰县</t>
  </si>
  <si>
    <t xml:space="preserve">    襄阳市</t>
  </si>
  <si>
    <t xml:space="preserve">      襄阳市本级</t>
  </si>
  <si>
    <t xml:space="preserve">      襄阳市区县合计</t>
  </si>
  <si>
    <t xml:space="preserve">        襄城区</t>
  </si>
  <si>
    <t xml:space="preserve">        樊城区</t>
  </si>
  <si>
    <t xml:space="preserve">        襄州区</t>
  </si>
  <si>
    <t xml:space="preserve">        老河口市</t>
  </si>
  <si>
    <t xml:space="preserve">        枣阳市</t>
  </si>
  <si>
    <t xml:space="preserve">        宜城市</t>
  </si>
  <si>
    <t xml:space="preserve">        南漳县</t>
  </si>
  <si>
    <t xml:space="preserve">        谷城县</t>
  </si>
  <si>
    <t xml:space="preserve">        保康县</t>
  </si>
  <si>
    <t xml:space="preserve">    鄂州市</t>
  </si>
  <si>
    <t xml:space="preserve">      鄂州市本级</t>
  </si>
  <si>
    <t xml:space="preserve">      鄂州市区县合计</t>
  </si>
  <si>
    <t xml:space="preserve">        鄂城区</t>
  </si>
  <si>
    <t xml:space="preserve">        华容区</t>
  </si>
  <si>
    <t xml:space="preserve">        梁子湖区</t>
  </si>
  <si>
    <t xml:space="preserve">    荆门市</t>
  </si>
  <si>
    <t xml:space="preserve">      荆门市本级</t>
  </si>
  <si>
    <t xml:space="preserve">      荆门市区县合计</t>
  </si>
  <si>
    <t xml:space="preserve">        掇刀区</t>
  </si>
  <si>
    <t xml:space="preserve">        东宝区</t>
  </si>
  <si>
    <t xml:space="preserve">        钟祥市</t>
  </si>
  <si>
    <t xml:space="preserve">        京山市</t>
  </si>
  <si>
    <t xml:space="preserve">        沙洋县</t>
  </si>
  <si>
    <t xml:space="preserve">    孝感市</t>
  </si>
  <si>
    <t xml:space="preserve">      孝感市本级</t>
  </si>
  <si>
    <t xml:space="preserve">      孝感市区县合计</t>
  </si>
  <si>
    <t xml:space="preserve">        孝南区</t>
  </si>
  <si>
    <t xml:space="preserve">        孝昌县</t>
  </si>
  <si>
    <t xml:space="preserve">        大悟县</t>
  </si>
  <si>
    <t xml:space="preserve">        安陆市</t>
  </si>
  <si>
    <t xml:space="preserve">        云梦县</t>
  </si>
  <si>
    <t xml:space="preserve">        应城市</t>
  </si>
  <si>
    <t xml:space="preserve">        汉川市</t>
  </si>
  <si>
    <t xml:space="preserve">    黄冈市</t>
  </si>
  <si>
    <t xml:space="preserve">      黄冈市本级</t>
  </si>
  <si>
    <t xml:space="preserve">      黄冈市区县合计</t>
  </si>
  <si>
    <t xml:space="preserve">        黄州区</t>
  </si>
  <si>
    <t xml:space="preserve">        团风县</t>
  </si>
  <si>
    <t xml:space="preserve">        红安县</t>
  </si>
  <si>
    <t xml:space="preserve">        麻城市</t>
  </si>
  <si>
    <t xml:space="preserve">        罗田县</t>
  </si>
  <si>
    <t xml:space="preserve">        英山县</t>
  </si>
  <si>
    <t xml:space="preserve">        浠水县</t>
  </si>
  <si>
    <t xml:space="preserve">        蕲春县</t>
  </si>
  <si>
    <t xml:space="preserve">        武穴市</t>
  </si>
  <si>
    <t xml:space="preserve">        黄梅县</t>
  </si>
  <si>
    <t xml:space="preserve">    咸宁市</t>
  </si>
  <si>
    <t xml:space="preserve">      咸宁市本级</t>
  </si>
  <si>
    <t xml:space="preserve">      咸宁市区县合计</t>
  </si>
  <si>
    <t xml:space="preserve">        咸安区</t>
  </si>
  <si>
    <t xml:space="preserve">        嘉鱼县</t>
  </si>
  <si>
    <t xml:space="preserve">        赤壁市</t>
  </si>
  <si>
    <t xml:space="preserve">        通城县</t>
  </si>
  <si>
    <t xml:space="preserve">        崇阳县</t>
  </si>
  <si>
    <t xml:space="preserve">        通山县</t>
  </si>
  <si>
    <t xml:space="preserve">    恩施自治州</t>
  </si>
  <si>
    <t xml:space="preserve">      恩施州本级</t>
  </si>
  <si>
    <t xml:space="preserve">      恩施州区县合计</t>
  </si>
  <si>
    <t xml:space="preserve">        恩施市</t>
  </si>
  <si>
    <t xml:space="preserve">        建始县</t>
  </si>
  <si>
    <t xml:space="preserve">        巴东县</t>
  </si>
  <si>
    <t xml:space="preserve">        利川市</t>
  </si>
  <si>
    <t xml:space="preserve">        宣恩县</t>
  </si>
  <si>
    <t xml:space="preserve">        咸丰县</t>
  </si>
  <si>
    <t xml:space="preserve">        来凤县</t>
  </si>
  <si>
    <t xml:space="preserve">        鹤峰县</t>
  </si>
  <si>
    <t xml:space="preserve">    随州市</t>
  </si>
  <si>
    <t xml:space="preserve">      随州市本级</t>
  </si>
  <si>
    <t xml:space="preserve">      随州市区县合计</t>
  </si>
  <si>
    <t xml:space="preserve">        曾都区</t>
  </si>
  <si>
    <t xml:space="preserve">        广水市</t>
  </si>
  <si>
    <t xml:space="preserve">        随县</t>
  </si>
  <si>
    <t xml:space="preserve">    仙桃市</t>
  </si>
  <si>
    <t xml:space="preserve">    天门市</t>
  </si>
  <si>
    <t xml:space="preserve">    潜江市</t>
  </si>
  <si>
    <t xml:space="preserve">    神农架林区</t>
  </si>
  <si>
    <t>说明：2022年度对专项转移支付未纳入年度预算，在预算管理一体化系统中将实收专项转移支付直接分配到专项使用单位。</t>
  </si>
  <si>
    <t>表八</t>
  </si>
  <si>
    <t>2022年一般公共预算支出“三公”经费预算表</t>
  </si>
  <si>
    <t>项目名称</t>
  </si>
  <si>
    <t>为上年预算数的%</t>
  </si>
  <si>
    <t>为上年执行数的%</t>
  </si>
  <si>
    <t>因公出国（境）费</t>
  </si>
  <si>
    <t>公务用车购置及运行费</t>
  </si>
  <si>
    <t>小计</t>
  </si>
  <si>
    <t>公务用车购置费</t>
  </si>
  <si>
    <t>公务用车运行费</t>
  </si>
  <si>
    <t>公务接待费</t>
  </si>
  <si>
    <t>合计</t>
  </si>
  <si>
    <t>对乡镇一般公共预算税收返还及转移支付表</t>
  </si>
  <si>
    <t>XX镇</t>
  </si>
  <si>
    <t>XX乡</t>
  </si>
  <si>
    <t>备注</t>
  </si>
  <si>
    <t>一、税收返还</t>
  </si>
  <si>
    <t>二、一般性转移支付</t>
  </si>
  <si>
    <t>三、专项转移支付支出</t>
  </si>
  <si>
    <t xml:space="preserve">    一般公共服务 </t>
  </si>
  <si>
    <t xml:space="preserve">        项目1</t>
  </si>
  <si>
    <t xml:space="preserve">        ……</t>
  </si>
  <si>
    <t xml:space="preserve">    公共安全</t>
  </si>
  <si>
    <t xml:space="preserve">    科学技术</t>
  </si>
  <si>
    <t xml:space="preserve">    社会保障和就业</t>
  </si>
  <si>
    <t xml:space="preserve">    节能环保 </t>
  </si>
  <si>
    <t xml:space="preserve">    城乡社区</t>
  </si>
  <si>
    <t xml:space="preserve">    农林水 </t>
  </si>
  <si>
    <t xml:space="preserve">    交通运输 </t>
  </si>
  <si>
    <t xml:space="preserve">    资源勘探工业信息等</t>
  </si>
  <si>
    <t xml:space="preserve">    商业服务业等 </t>
  </si>
  <si>
    <t xml:space="preserve">    金融</t>
  </si>
  <si>
    <t xml:space="preserve">    自然资源海洋气象等</t>
  </si>
  <si>
    <t xml:space="preserve">    粮油物资储备</t>
  </si>
  <si>
    <t xml:space="preserve">    灾害防治及应急管理</t>
  </si>
  <si>
    <t>说明：我县执行乡财县管体制，对乡镇无核算税收返还，因此该表为空表。</t>
  </si>
  <si>
    <t>表九</t>
  </si>
  <si>
    <t>2022年政府性基金预算收支表</t>
  </si>
  <si>
    <t>收入</t>
  </si>
  <si>
    <t>支出</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</si>
  <si>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</si>
  <si>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</si>
  <si>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</si>
  <si>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</si>
  <si>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</si>
  <si>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</si>
  <si>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</si>
  <si>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</si>
  <si>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</si>
  <si>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</si>
  <si>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</si>
  <si>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</si>
  <si>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</si>
  <si>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</si>
  <si>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</si>
  <si>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</si>
  <si>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</si>
  <si>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</si>
  <si>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</si>
  <si>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</si>
  <si>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</si>
  <si>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</si>
  <si>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</si>
  <si>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</si>
  <si>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</si>
  <si>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</si>
  <si>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</si>
  <si>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</si>
  <si>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</si>
  <si>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</si>
  <si>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</si>
  <si>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</si>
  <si>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</si>
  <si>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</si>
  <si>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</si>
  <si>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</si>
  <si>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</si>
  <si>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</si>
  <si>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</si>
  <si>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</si>
  <si>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</si>
  <si>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</si>
  <si>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</si>
  <si>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</si>
  <si>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</si>
  <si>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</si>
  <si>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</si>
  <si>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</si>
  <si>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</si>
  <si>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</si>
  <si>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</si>
  <si>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</si>
  <si>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</si>
  <si>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</si>
  <si>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</si>
  <si>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</si>
  <si>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</si>
  <si>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</si>
  <si>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</si>
  <si>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</si>
  <si>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</si>
  <si>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</si>
  <si>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</si>
  <si>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</si>
  <si>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</si>
  <si>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</si>
  <si>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</si>
  <si>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</si>
  <si>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</si>
  <si>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</si>
  <si>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</si>
  <si>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</si>
  <si>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</si>
  <si>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</si>
  <si>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</si>
  <si>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</si>
  <si>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</si>
  <si>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</si>
  <si>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</si>
  <si>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</si>
  <si>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</si>
  <si>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</si>
  <si>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</si>
  <si>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</si>
  <si>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</si>
  <si>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</si>
  <si>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</si>
  <si>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</si>
  <si>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</si>
  <si>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</si>
  <si>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</si>
  <si>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</si>
  <si>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</si>
  <si>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</si>
  <si>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</si>
  <si>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</si>
  <si>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</si>
  <si>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</si>
  <si>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</si>
  <si>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</si>
  <si>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</si>
  <si>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</si>
  <si>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</si>
  <si>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</si>
  <si>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</si>
  <si>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</si>
  <si>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</si>
  <si>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</si>
  <si>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</si>
  <si>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</si>
  <si>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</si>
  <si>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</si>
  <si>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</si>
  <si>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</si>
  <si>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</si>
  <si>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</si>
  <si>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</si>
  <si>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</si>
  <si>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</si>
  <si>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</si>
  <si>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</si>
  <si>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</si>
  <si>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</si>
  <si>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</si>
  <si>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</si>
  <si>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</si>
  <si>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</si>
  <si>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</si>
  <si>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</si>
  <si>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</si>
  <si>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</si>
  <si>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</si>
  <si>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</si>
  <si>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</si>
  <si>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</si>
  <si>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</si>
  <si>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</si>
  <si>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</si>
  <si>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</si>
  <si>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</si>
  <si>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</si>
  <si>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</si>
  <si>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</si>
  <si>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</si>
  <si>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</si>
  <si>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</si>
  <si>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</si>
  <si>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</si>
  <si>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</si>
  <si>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</si>
  <si>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</si>
  <si>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</si>
  <si>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</si>
  <si>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</si>
  <si>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</si>
  <si>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</si>
  <si>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</si>
  <si>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</si>
  <si>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</si>
  <si>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</si>
  <si>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</si>
  <si>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</si>
  <si>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</si>
  <si>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</si>
  <si>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</si>
  <si>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</si>
  <si>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</si>
  <si>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</si>
  <si>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</si>
  <si>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</si>
  <si>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</si>
  <si>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</si>
  <si>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</si>
  <si>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</si>
  <si>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</si>
  <si>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</si>
  <si>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</si>
  <si>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</si>
  <si>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</si>
  <si>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</si>
  <si>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</si>
  <si>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</si>
  <si>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</si>
  <si>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</si>
  <si>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</si>
  <si>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</si>
  <si>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</si>
  <si>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</si>
  <si>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</si>
  <si>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</si>
  <si>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</si>
  <si>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</si>
  <si>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</si>
  <si>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</si>
  <si>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</si>
  <si>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</si>
  <si>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</si>
  <si>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</si>
  <si>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</si>
  <si>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</si>
  <si>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</si>
  <si>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</si>
  <si>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</si>
  <si>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</si>
  <si>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</si>
  <si>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</si>
  <si>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</si>
  <si>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</si>
  <si>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</si>
  <si>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</si>
  <si>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</si>
  <si>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</si>
  <si>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</si>
  <si>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</si>
  <si>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</si>
  <si>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</si>
  <si>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</si>
  <si>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</si>
  <si>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</si>
  <si>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</si>
  <si>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</si>
  <si>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</si>
  <si>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</si>
  <si>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</si>
  <si>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</si>
  <si>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</si>
  <si>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</si>
  <si>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</si>
  <si>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</si>
  <si>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</si>
  <si>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</si>
  <si>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</si>
  <si>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转移性收入</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</si>
  <si>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</si>
  <si>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</si>
  <si>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</si>
  <si>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</si>
  <si>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</si>
  <si>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</si>
  <si>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</si>
  <si>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</si>
  <si>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</si>
  <si>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</si>
  <si>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</si>
  <si>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</si>
  <si>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</si>
  <si>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收入总计</t>
  </si>
  <si>
    <t>2022年政府性基金转移支付预算表</t>
  </si>
  <si>
    <t>收                          入</t>
  </si>
  <si>
    <t>支                          出</t>
  </si>
  <si>
    <t>项          目</t>
  </si>
  <si>
    <t>2022年预算数</t>
  </si>
  <si>
    <t>专项转移支付收入</t>
  </si>
  <si>
    <t>转移支付支出</t>
  </si>
  <si>
    <t>（一）文化体育与传媒</t>
  </si>
  <si>
    <t>（二）社会保障与就业</t>
  </si>
  <si>
    <t>（三）农林水事务</t>
  </si>
  <si>
    <t>（三）农林水支出</t>
  </si>
  <si>
    <t>（四）交通运输</t>
  </si>
  <si>
    <t>（四）交通运输支出</t>
  </si>
  <si>
    <t>（五）其他支出</t>
  </si>
  <si>
    <t>上年结余</t>
  </si>
  <si>
    <t>结转下年支出</t>
  </si>
  <si>
    <t xml:space="preserve">表十二 </t>
  </si>
  <si>
    <t>2022年国有资本经营预算收支表</t>
  </si>
  <si>
    <t>收          入</t>
  </si>
  <si>
    <t>支          出</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</si>
  <si>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</si>
  <si>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</si>
  <si>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</si>
  <si>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</si>
  <si>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</si>
  <si>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</si>
  <si>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</si>
  <si>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</si>
  <si>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</si>
  <si>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</si>
  <si>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</si>
  <si>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</si>
  <si>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</si>
  <si>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</si>
  <si>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</si>
  <si>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</si>
  <si>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</si>
  <si>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</si>
  <si>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</si>
  <si>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</si>
  <si>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</si>
  <si>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</si>
  <si>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</si>
  <si>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</si>
  <si>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</si>
  <si>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</si>
  <si>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</si>
  <si>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</si>
  <si>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</si>
  <si>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</si>
  <si>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</si>
  <si>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</si>
  <si>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</si>
  <si>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</si>
  <si>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</si>
  <si>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</si>
  <si>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</si>
  <si>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</si>
  <si>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</si>
  <si>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</si>
  <si>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</si>
  <si>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</si>
  <si>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</si>
  <si>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</si>
  <si>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</si>
  <si>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2022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</si>
  <si>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2021年社会保险基金收入预算表</t>
  </si>
  <si>
    <t>表十二</t>
  </si>
  <si>
    <t>项    目</t>
  </si>
  <si>
    <t>2021年执行数</t>
  </si>
  <si>
    <t>社会保险基金收入合计</t>
  </si>
  <si>
    <t xml:space="preserve">    其中：保险费收入</t>
  </si>
  <si>
    <t xml:space="preserve">          财政补贴收入</t>
  </si>
  <si>
    <t xml:space="preserve">          利息收入</t>
  </si>
  <si>
    <t>一、企业职工基本养老保险基金收入</t>
  </si>
  <si>
    <t>二、城乡居民养老保险基金收入</t>
  </si>
  <si>
    <t xml:space="preserve">   其中： 保险费收入</t>
  </si>
  <si>
    <t xml:space="preserve">         财政补贴收入</t>
  </si>
  <si>
    <t xml:space="preserve">         利息收入</t>
  </si>
  <si>
    <t>三、机关事业单位基本养老保险基金收入</t>
  </si>
  <si>
    <r>
      <rPr>
        <sz val="11"/>
        <rFont val="宋体"/>
        <charset val="134"/>
      </rPr>
      <t>四、城镇职工基本医疗保险基金收入</t>
    </r>
    <r>
      <rPr>
        <sz val="11"/>
        <color rgb="FFFF0000"/>
        <rFont val="宋体"/>
        <charset val="134"/>
      </rPr>
      <t>(含生育保险）</t>
    </r>
  </si>
  <si>
    <t>五、城乡居民基本医疗保险基金收入</t>
  </si>
  <si>
    <t>六、失业保险基金收入</t>
  </si>
  <si>
    <t>七、工伤保险基金收入</t>
  </si>
  <si>
    <t>八、生育保险基金收入</t>
  </si>
  <si>
    <t>注:以上七项社会保险基金按照省财政厅、人力资源和社会保障厅《关于做好2019年社会保险基金预算编报工作的通知》（鄂财社发[2018]51号）文件的口径编报。2019年预算收支增幅较大的原因是机关事业单位基本养老保险基金2019年全面上线运行，预算数含当年上线单位实施准备期（2014年10月-2018年12月）的基金收支。此预算表不含地方自行探索开展的企业补充养老保险、公务员医疗补助、职工大病医疗救助和补充医疗保险等四项险种，社会保险基金年末按全年实际数执行。</t>
  </si>
  <si>
    <t>2021年社会保险基金支出预算表</t>
  </si>
  <si>
    <t>表十三</t>
  </si>
  <si>
    <t>社会保险基金支出合计</t>
  </si>
  <si>
    <t xml:space="preserve">    其中：社会保险待遇支出</t>
  </si>
  <si>
    <t>一、企业职工基本养老保险基金支出</t>
  </si>
  <si>
    <t xml:space="preserve">    其中：基本养老金支出</t>
  </si>
  <si>
    <t>二、城乡居民养老保险支出</t>
  </si>
  <si>
    <t>三、机关事业单位基本养老保险基金支出</t>
  </si>
  <si>
    <r>
      <rPr>
        <sz val="11"/>
        <rFont val="宋体"/>
        <charset val="134"/>
      </rPr>
      <t>四、城镇职工基本医疗保险基金支出</t>
    </r>
    <r>
      <rPr>
        <sz val="11"/>
        <color rgb="FFFF0000"/>
        <rFont val="宋体"/>
        <charset val="134"/>
      </rPr>
      <t>(含生育保险）</t>
    </r>
  </si>
  <si>
    <t xml:space="preserve">    其中：基本医疗保险待遇支出</t>
  </si>
  <si>
    <t>五、城乡居民基本医疗保险基金支出</t>
  </si>
  <si>
    <t>六、失业保险基金支出</t>
  </si>
  <si>
    <t xml:space="preserve">    其中：失业保险金支出</t>
  </si>
  <si>
    <t>七、工伤保险基金支出</t>
  </si>
  <si>
    <t xml:space="preserve">    其中：工伤保险待遇支出</t>
  </si>
  <si>
    <t>八、生育保险基金支出</t>
  </si>
  <si>
    <t xml:space="preserve">    其中：生育保险待遇支出</t>
  </si>
  <si>
    <t>2021年政府债务限额余额情况表</t>
  </si>
  <si>
    <t>表十六</t>
  </si>
  <si>
    <t>债务类型</t>
  </si>
  <si>
    <t>一般债务</t>
  </si>
  <si>
    <t>专项债务</t>
  </si>
  <si>
    <t>2021年新增债券</t>
  </si>
  <si>
    <t>2021年债务还本</t>
  </si>
  <si>
    <t>2021年债务余额</t>
  </si>
  <si>
    <t>2021年债务限额</t>
  </si>
  <si>
    <t>举债情况说明：预算法规定：“地方政府只能通过发行地方政府债券的方式举借债务”。新增债券根据省下达额度和规定的使用方向，主要围绕涉及民生工程的基础设施建设，以及在建公益性项目后续融资，坚决杜绝债券资金用于楼堂馆所等中央明令禁止的投资项目，严格控制安排能够通过市场化方式筹资的投资项目，不得用于经常性支出。2018年，主要是通过使用政府置换债券偿还到期的政府债务本金。</t>
  </si>
  <si>
    <t>2021年政府债券发行及还本付息表</t>
  </si>
  <si>
    <t>债务付息</t>
  </si>
  <si>
    <t>债务发行费用</t>
  </si>
  <si>
    <t>2022年政府债券发行及还本付息预算表</t>
  </si>
  <si>
    <t>2021年地方政府举借债务分配情况表</t>
  </si>
  <si>
    <t>新增债券额度</t>
  </si>
  <si>
    <t>备    注</t>
  </si>
  <si>
    <t>高标农田</t>
  </si>
  <si>
    <t>教育基础设施</t>
  </si>
  <si>
    <t>水利基础设施</t>
  </si>
  <si>
    <t>其它基础设施补短板</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</si>
</sst>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 numFmtId="179" formatCode="#,##0.00_ "/>
    <numFmt numFmtId="180" formatCode="0_ "/>
    <numFmt numFmtId="181" formatCode="0.0_ "/>
  </numFmts>
  <fonts count="51">
    <font>
      <sz val="12"/>
      <name val="宋体"/>
      <charset val="134"/>
    </font>
    <font>
      <sz val="18"/>
      <name val="方正小标宋简体"/>
      <charset val="134"/>
    </font>
    <font>
      <sz val="11"/>
      <name val="宋体"/>
      <charset val="134"/>
    </font>
    <font>
      <b/>
      <sz val="12"/>
      <name val="宋体"/>
      <charset val="134"/>
    </font>
    <font>
      <b/>
      <sz val="16"/>
      <color theme="1"/>
      <name val="宋体"/>
      <charset val="134"/>
      <scheme val="minor"/>
    </font>
    <font>
      <sz val="11"/>
      <color theme="1"/>
      <name val="宋体"/>
      <charset val="134"/>
      <scheme val="minor"/>
    </font>
    <font>
      <b/>
      <sz val="12"/>
      <color theme="1"/>
      <name val="仿宋_GB2312"/>
      <charset val="134"/>
    </font>
    <font>
      <sz val="12"/>
      <color theme="1"/>
      <name val="仿宋_GB2312"/>
      <charset val="134"/>
    </font>
    <font>
      <b/>
      <sz val="11"/>
      <name val="宋体"/>
      <charset val="134"/>
    </font>
    <font>
      <sz val="10"/>
      <name val="宋体"/>
      <charset val="134"/>
    </font>
    <font>
      <sz val="12"/>
      <color indexed="8"/>
      <name val="宋体"/>
      <charset val="1"/>
    </font>
    <font>
      <b/>
      <sz val="16"/>
      <name val="黑体"/>
      <charset val="0"/>
    </font>
    <font>
      <sz val="11"/>
      <name val="宋体"/>
      <charset val="0"/>
      <scheme val="minor"/>
    </font>
    <font>
      <sz val="12"/>
      <name val="黑体"/>
      <charset val="134"/>
    </font>
    <font>
      <b/>
      <sz val="18"/>
      <name val="黑体"/>
      <charset val="134"/>
    </font>
    <font>
      <sz val="11"/>
      <name val="宋体"/>
      <charset val="134"/>
      <scheme val="minor"/>
    </font>
    <font>
      <b/>
      <sz val="16"/>
      <name val="黑体"/>
      <charset val="134"/>
    </font>
    <font>
      <b/>
      <sz val="11"/>
      <name val="宋体"/>
      <charset val="134"/>
      <scheme val="minor"/>
    </font>
    <font>
      <sz val="9"/>
      <name val="宋体"/>
      <charset val="134"/>
    </font>
    <font>
      <sz val="14"/>
      <name val="黑体"/>
      <charset val="134"/>
    </font>
    <font>
      <b/>
      <sz val="10"/>
      <name val="宋体"/>
      <charset val="134"/>
    </font>
    <font>
      <sz val="11"/>
      <color indexed="8"/>
      <name val="宋体"/>
      <charset val="134"/>
      <scheme val="minor"/>
    </font>
    <font>
      <b/>
      <sz val="11"/>
      <color indexed="8"/>
      <name val="宋体"/>
      <charset val="134"/>
    </font>
    <font>
      <b/>
      <sz val="16"/>
      <name val="宋体"/>
      <charset val="134"/>
    </font>
    <font>
      <sz val="10"/>
      <name val="宋体"/>
      <charset val="134"/>
      <scheme val="minor"/>
    </font>
    <font>
      <sz val="16"/>
      <name val="黑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 fillId="3"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4" borderId="20" applyNumberFormat="0" applyAlignment="0" applyProtection="0">
      <alignment vertical="center"/>
    </xf>
    <xf numFmtId="0" fontId="40" fillId="5" borderId="21" applyNumberFormat="0" applyAlignment="0" applyProtection="0">
      <alignment vertical="center"/>
    </xf>
    <xf numFmtId="0" fontId="41" fillId="5" borderId="20" applyNumberFormat="0" applyAlignment="0" applyProtection="0">
      <alignment vertical="center"/>
    </xf>
    <xf numFmtId="0" fontId="42" fillId="6"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 fillId="0" borderId="0"/>
    <xf numFmtId="0" fontId="2" fillId="0" borderId="0"/>
  </cellStyleXfs>
  <cellXfs count="223">
    <xf numFmtId="0" fontId="0" fillId="0" borderId="0" xfId="0"/>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right" vertical="center" wrapText="1"/>
    </xf>
    <xf numFmtId="0" fontId="3" fillId="0" borderId="2" xfId="0" applyFont="1" applyFill="1" applyBorder="1" applyAlignment="1" applyProtection="1">
      <alignment horizontal="center" vertical="center" wrapText="1"/>
    </xf>
    <xf numFmtId="0" fontId="0" fillId="0" borderId="2" xfId="0" applyFont="1" applyFill="1" applyBorder="1" applyAlignment="1" applyProtection="1">
      <alignment vertical="center" wrapText="1"/>
    </xf>
    <xf numFmtId="0" fontId="0" fillId="0" borderId="2" xfId="0" applyFont="1" applyFill="1" applyBorder="1" applyAlignment="1" applyProtection="1">
      <alignment horizontal="center" vertical="center" wrapText="1"/>
    </xf>
    <xf numFmtId="0" fontId="2" fillId="0" borderId="0" xfId="0" applyFont="1" applyFill="1" applyBorder="1" applyAlignment="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0" fontId="7" fillId="0" borderId="2" xfId="0" applyFont="1" applyFill="1" applyBorder="1" applyAlignment="1" applyProtection="1">
      <alignment vertical="center"/>
    </xf>
    <xf numFmtId="0" fontId="7" fillId="0" borderId="2" xfId="0" applyFont="1" applyFill="1" applyBorder="1" applyAlignment="1" applyProtection="1">
      <alignment horizontal="center" vertical="center"/>
    </xf>
    <xf numFmtId="176" fontId="7" fillId="0" borderId="2" xfId="0" applyNumberFormat="1" applyFont="1" applyFill="1" applyBorder="1" applyAlignment="1" applyProtection="1">
      <alignment horizontal="center" vertical="center"/>
    </xf>
    <xf numFmtId="0" fontId="0" fillId="0" borderId="0" xfId="0" applyFont="1" applyFill="1" applyBorder="1" applyAlignment="1" applyProtection="1">
      <alignment wrapText="1"/>
    </xf>
    <xf numFmtId="0" fontId="2" fillId="0" borderId="0" xfId="0" applyFont="1" applyFill="1" applyBorder="1" applyAlignment="1" applyProtection="1">
      <alignment horizontal="right" vertical="center" wrapText="1"/>
    </xf>
    <xf numFmtId="0" fontId="3" fillId="0" borderId="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 vertical="center" wrapText="1"/>
    </xf>
    <xf numFmtId="178" fontId="0" fillId="0" borderId="2" xfId="0" applyNumberFormat="1" applyFont="1" applyFill="1" applyBorder="1" applyAlignment="1" applyProtection="1">
      <alignment horizontal="center" vertical="center" wrapText="1"/>
    </xf>
    <xf numFmtId="0" fontId="9" fillId="0" borderId="4" xfId="0" applyFont="1" applyFill="1" applyBorder="1" applyAlignment="1" applyProtection="1">
      <alignment horizontal="left" vertical="center" wrapText="1"/>
    </xf>
    <xf numFmtId="176" fontId="0" fillId="0" borderId="0" xfId="0" applyNumberFormat="1" applyFont="1" applyFill="1" applyBorder="1" applyAlignment="1" applyProtection="1">
      <alignment vertical="center" wrapText="1"/>
    </xf>
    <xf numFmtId="176" fontId="1" fillId="0" borderId="0" xfId="0" applyNumberFormat="1"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0" fillId="0" borderId="1" xfId="0" applyFont="1" applyFill="1" applyBorder="1" applyAlignment="1" applyProtection="1">
      <alignment vertical="center" wrapText="1"/>
    </xf>
    <xf numFmtId="176" fontId="2" fillId="0" borderId="1" xfId="0" applyNumberFormat="1" applyFont="1" applyFill="1" applyBorder="1" applyAlignment="1" applyProtection="1">
      <alignment horizontal="right" vertical="center" wrapText="1"/>
    </xf>
    <xf numFmtId="176" fontId="3"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vertical="center" wrapText="1"/>
    </xf>
    <xf numFmtId="0" fontId="10" fillId="0" borderId="2" xfId="60" applyNumberFormat="1" applyFont="1" applyFill="1" applyBorder="1" applyAlignment="1">
      <alignment horizontal="right" vertical="center"/>
    </xf>
    <xf numFmtId="0" fontId="2" fillId="0" borderId="2" xfId="0" applyFont="1" applyFill="1" applyBorder="1" applyAlignment="1" applyProtection="1">
      <alignment vertical="center" wrapText="1"/>
    </xf>
    <xf numFmtId="176" fontId="2" fillId="0" borderId="2" xfId="0" applyNumberFormat="1" applyFont="1" applyFill="1" applyBorder="1" applyAlignment="1" applyProtection="1">
      <alignment horizontal="center" vertical="center" wrapText="1"/>
    </xf>
    <xf numFmtId="0" fontId="2" fillId="0" borderId="4" xfId="0" applyFont="1" applyFill="1" applyBorder="1" applyAlignment="1" applyProtection="1">
      <alignment horizontal="left" vertical="center" wrapText="1"/>
    </xf>
    <xf numFmtId="176" fontId="2" fillId="0" borderId="4" xfId="0" applyNumberFormat="1"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0" fontId="0" fillId="0" borderId="0" xfId="0" applyFont="1" applyFill="1" applyBorder="1" applyAlignment="1" applyProtection="1">
      <alignment horizontal="right" vertical="center" wrapText="1"/>
    </xf>
    <xf numFmtId="0" fontId="10" fillId="0" borderId="5" xfId="60" applyNumberFormat="1" applyFont="1" applyFill="1" applyBorder="1" applyAlignment="1">
      <alignment horizontal="right" vertical="center"/>
    </xf>
    <xf numFmtId="0" fontId="10" fillId="0" borderId="6" xfId="60" applyNumberFormat="1" applyFont="1" applyFill="1" applyBorder="1" applyAlignment="1">
      <alignment horizontal="right" vertical="center"/>
    </xf>
    <xf numFmtId="176" fontId="9" fillId="0" borderId="7"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11" fillId="0" borderId="0" xfId="0" applyFont="1" applyFill="1" applyBorder="1" applyAlignment="1"/>
    <xf numFmtId="0" fontId="12" fillId="0" borderId="0" xfId="0" applyFont="1" applyFill="1" applyBorder="1" applyAlignment="1">
      <alignment wrapText="1"/>
    </xf>
    <xf numFmtId="0" fontId="12" fillId="0" borderId="0" xfId="0" applyFont="1" applyFill="1" applyBorder="1" applyAlignment="1"/>
    <xf numFmtId="0" fontId="13" fillId="0" borderId="0" xfId="0" applyFont="1" applyFill="1" applyBorder="1" applyAlignment="1"/>
    <xf numFmtId="0" fontId="14" fillId="0" borderId="0" xfId="0" applyFont="1" applyFill="1" applyAlignment="1">
      <alignment horizontal="center" vertical="center"/>
    </xf>
    <xf numFmtId="0" fontId="15"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15" fillId="0" borderId="2" xfId="0" applyFont="1" applyFill="1" applyBorder="1" applyAlignment="1">
      <alignment horizontal="center" vertical="center"/>
    </xf>
    <xf numFmtId="0" fontId="15" fillId="0" borderId="2" xfId="0" applyFont="1" applyFill="1" applyBorder="1" applyAlignment="1">
      <alignment vertical="center"/>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xf>
    <xf numFmtId="179" fontId="15" fillId="0" borderId="2" xfId="0" applyNumberFormat="1" applyFont="1" applyFill="1" applyBorder="1" applyAlignment="1">
      <alignment horizontal="right" vertical="center"/>
    </xf>
    <xf numFmtId="0" fontId="15" fillId="0" borderId="2" xfId="0" applyFont="1" applyFill="1" applyBorder="1" applyAlignment="1">
      <alignment horizontal="right" vertical="center"/>
    </xf>
    <xf numFmtId="0" fontId="15" fillId="0" borderId="2" xfId="0" applyFont="1" applyFill="1" applyBorder="1" applyAlignment="1">
      <alignment horizontal="left" vertical="center" wrapText="1"/>
    </xf>
    <xf numFmtId="0" fontId="13" fillId="0" borderId="0" xfId="0" applyFont="1" applyFill="1" applyBorder="1" applyAlignment="1" applyProtection="1">
      <alignment wrapText="1"/>
    </xf>
    <xf numFmtId="0" fontId="3" fillId="0" borderId="0" xfId="0" applyFont="1" applyFill="1" applyBorder="1" applyAlignment="1" applyProtection="1">
      <alignment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wrapText="1"/>
    </xf>
    <xf numFmtId="0" fontId="17" fillId="0" borderId="0" xfId="0" applyFont="1" applyFill="1" applyAlignment="1">
      <alignment vertical="center"/>
    </xf>
    <xf numFmtId="0" fontId="13" fillId="0" borderId="0" xfId="0" applyFont="1" applyFill="1" applyAlignment="1">
      <alignment vertical="center"/>
    </xf>
    <xf numFmtId="0" fontId="13" fillId="0" borderId="0" xfId="0" applyFont="1" applyFill="1"/>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8" fillId="0" borderId="2" xfId="57" applyFont="1" applyFill="1" applyBorder="1" applyAlignment="1">
      <alignment horizontal="center" vertical="center" wrapText="1"/>
    </xf>
    <xf numFmtId="3" fontId="15" fillId="0" borderId="2" xfId="0" applyNumberFormat="1" applyFont="1" applyFill="1" applyBorder="1" applyAlignment="1" applyProtection="1">
      <alignment vertical="center"/>
    </xf>
    <xf numFmtId="3" fontId="15" fillId="0" borderId="2" xfId="0" applyNumberFormat="1" applyFont="1" applyFill="1" applyBorder="1" applyAlignment="1" applyProtection="1">
      <alignment horizontal="left" vertical="center"/>
    </xf>
    <xf numFmtId="0" fontId="15" fillId="0" borderId="2" xfId="57" applyFont="1" applyFill="1" applyBorder="1" applyAlignment="1">
      <alignment vertical="center" wrapText="1"/>
    </xf>
    <xf numFmtId="0" fontId="17" fillId="0" borderId="2" xfId="0" applyFont="1" applyFill="1" applyBorder="1" applyAlignment="1">
      <alignment vertical="center"/>
    </xf>
    <xf numFmtId="0" fontId="15" fillId="0" borderId="2" xfId="0" applyFont="1" applyFill="1" applyBorder="1" applyAlignment="1">
      <alignment horizontal="left" vertical="center" indent="3"/>
    </xf>
    <xf numFmtId="0" fontId="15" fillId="0" borderId="0" xfId="0" applyFont="1" applyFill="1" applyAlignment="1">
      <alignment horizontal="right" vertical="center"/>
    </xf>
    <xf numFmtId="3" fontId="9" fillId="0" borderId="2" xfId="0" applyNumberFormat="1" applyFont="1" applyFill="1" applyBorder="1" applyAlignment="1" applyProtection="1">
      <alignment horizontal="right" vertical="center"/>
    </xf>
    <xf numFmtId="0" fontId="17" fillId="0" borderId="2" xfId="0" applyFont="1" applyFill="1" applyBorder="1" applyAlignment="1">
      <alignment horizontal="distributed" vertical="center"/>
    </xf>
    <xf numFmtId="1" fontId="15" fillId="0" borderId="2" xfId="0" applyNumberFormat="1" applyFont="1" applyFill="1" applyBorder="1" applyAlignment="1" applyProtection="1">
      <alignment vertical="center"/>
      <protection locked="0"/>
    </xf>
    <xf numFmtId="0" fontId="2" fillId="0" borderId="0" xfId="0" applyFont="1" applyFill="1" applyAlignment="1"/>
    <xf numFmtId="0" fontId="18" fillId="0" borderId="0" xfId="0" applyFont="1" applyFill="1" applyAlignment="1"/>
    <xf numFmtId="49" fontId="19" fillId="0" borderId="0" xfId="0" applyNumberFormat="1" applyFont="1" applyFill="1" applyAlignment="1">
      <alignment horizontal="center" vertical="center"/>
    </xf>
    <xf numFmtId="49" fontId="18" fillId="0" borderId="0" xfId="0" applyNumberFormat="1" applyFont="1" applyFill="1" applyAlignment="1">
      <alignment vertical="center"/>
    </xf>
    <xf numFmtId="0" fontId="2" fillId="0" borderId="2" xfId="54" applyFont="1" applyBorder="1" applyAlignment="1">
      <alignment horizontal="center" vertical="center"/>
    </xf>
    <xf numFmtId="180" fontId="2" fillId="0" borderId="2" xfId="54" applyNumberFormat="1" applyFont="1" applyBorder="1" applyAlignment="1">
      <alignment horizontal="center" vertical="center"/>
    </xf>
    <xf numFmtId="49" fontId="20" fillId="0" borderId="2" xfId="0" applyNumberFormat="1" applyFont="1" applyFill="1" applyBorder="1" applyAlignment="1">
      <alignment horizontal="left" vertical="center"/>
    </xf>
    <xf numFmtId="0" fontId="21" fillId="0" borderId="2" xfId="54" applyFont="1" applyBorder="1" applyAlignment="1">
      <alignment horizontal="left" vertical="center"/>
    </xf>
    <xf numFmtId="0" fontId="9" fillId="0" borderId="2" xfId="61" applyFont="1" applyBorder="1" applyAlignment="1">
      <alignment vertical="center" shrinkToFit="1"/>
    </xf>
    <xf numFmtId="0" fontId="9" fillId="0" borderId="2" xfId="61" applyFont="1" applyBorder="1" applyAlignment="1">
      <alignment horizontal="left" vertical="center" shrinkToFit="1"/>
    </xf>
    <xf numFmtId="178" fontId="18" fillId="0" borderId="0" xfId="0" applyNumberFormat="1" applyFont="1" applyFill="1" applyAlignment="1">
      <alignment horizontal="right" vertical="center"/>
    </xf>
    <xf numFmtId="0" fontId="0" fillId="2" borderId="0" xfId="57" applyFont="1" applyFill="1" applyAlignment="1">
      <alignment vertical="center"/>
    </xf>
    <xf numFmtId="0" fontId="13" fillId="2" borderId="0" xfId="57" applyFont="1" applyFill="1" applyAlignment="1">
      <alignment vertical="center"/>
    </xf>
    <xf numFmtId="0" fontId="2" fillId="2" borderId="0" xfId="57" applyFont="1" applyFill="1" applyAlignment="1">
      <alignment vertical="center"/>
    </xf>
    <xf numFmtId="0" fontId="8" fillId="2" borderId="0" xfId="55" applyFont="1" applyFill="1" applyAlignment="1"/>
    <xf numFmtId="0" fontId="0" fillId="2" borderId="0" xfId="55" applyFont="1" applyFill="1" applyAlignment="1"/>
    <xf numFmtId="0" fontId="0" fillId="2" borderId="0" xfId="55" applyFont="1" applyFill="1" applyAlignment="1">
      <alignment horizontal="center"/>
    </xf>
    <xf numFmtId="0" fontId="0" fillId="2" borderId="0" xfId="55" applyFont="1" applyFill="1" applyAlignment="1">
      <alignment wrapText="1"/>
    </xf>
    <xf numFmtId="0" fontId="0" fillId="2" borderId="0" xfId="55" applyFill="1" applyAlignment="1"/>
    <xf numFmtId="0" fontId="13" fillId="2" borderId="0" xfId="0" applyFont="1" applyFill="1" applyAlignment="1">
      <alignment vertical="center"/>
    </xf>
    <xf numFmtId="0" fontId="0" fillId="2" borderId="0" xfId="57" applyFont="1" applyFill="1" applyAlignment="1">
      <alignment vertical="center" wrapText="1"/>
    </xf>
    <xf numFmtId="0" fontId="14" fillId="2" borderId="0" xfId="57" applyFont="1" applyFill="1" applyAlignment="1">
      <alignment horizontal="center" vertical="center"/>
    </xf>
    <xf numFmtId="0" fontId="2" fillId="0" borderId="0" xfId="57" applyFont="1" applyFill="1" applyAlignment="1">
      <alignment horizontal="center" vertical="center"/>
    </xf>
    <xf numFmtId="0" fontId="2" fillId="0" borderId="0" xfId="57" applyFont="1" applyFill="1" applyAlignment="1">
      <alignment vertical="center"/>
    </xf>
    <xf numFmtId="0" fontId="2" fillId="0" borderId="1" xfId="57" applyFont="1" applyFill="1" applyBorder="1" applyAlignment="1">
      <alignment horizontal="right" vertical="center" wrapText="1"/>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0" fontId="8" fillId="0" borderId="3" xfId="57" applyFont="1" applyFill="1" applyBorder="1" applyAlignment="1">
      <alignment horizontal="center" vertical="center" wrapText="1"/>
    </xf>
    <xf numFmtId="0" fontId="8" fillId="0" borderId="8" xfId="57" applyFont="1" applyFill="1" applyBorder="1" applyAlignment="1">
      <alignment horizontal="center" vertical="center"/>
    </xf>
    <xf numFmtId="0" fontId="8" fillId="0" borderId="9" xfId="57" applyFont="1" applyFill="1" applyBorder="1" applyAlignment="1">
      <alignment horizontal="center" vertical="center"/>
    </xf>
    <xf numFmtId="0" fontId="8" fillId="0" borderId="12" xfId="57" applyFont="1" applyFill="1" applyBorder="1" applyAlignment="1">
      <alignment horizontal="center" vertical="center"/>
    </xf>
    <xf numFmtId="49" fontId="22" fillId="0" borderId="13"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8" fillId="0" borderId="7" xfId="57" applyFont="1" applyFill="1" applyBorder="1" applyAlignment="1">
      <alignment horizontal="center" vertical="center" wrapText="1"/>
    </xf>
    <xf numFmtId="0" fontId="8" fillId="0" borderId="2" xfId="57" applyFont="1" applyFill="1" applyBorder="1" applyAlignment="1">
      <alignment horizontal="center" vertical="center"/>
    </xf>
    <xf numFmtId="49" fontId="22" fillId="0" borderId="2" xfId="0" applyNumberFormat="1" applyFont="1" applyFill="1" applyBorder="1" applyAlignment="1">
      <alignment horizontal="left" vertical="center"/>
    </xf>
    <xf numFmtId="0" fontId="22" fillId="0" borderId="2" xfId="0" applyFont="1" applyFill="1" applyBorder="1" applyAlignment="1">
      <alignment horizontal="left" vertical="center"/>
    </xf>
    <xf numFmtId="180" fontId="22" fillId="0" borderId="13" xfId="0" applyNumberFormat="1" applyFont="1" applyFill="1" applyBorder="1" applyAlignment="1">
      <alignment horizontal="left" vertical="center"/>
    </xf>
    <xf numFmtId="180" fontId="8" fillId="0" borderId="13" xfId="57" applyNumberFormat="1" applyFont="1" applyFill="1" applyBorder="1" applyAlignment="1">
      <alignment horizontal="center" vertical="center" wrapText="1"/>
    </xf>
    <xf numFmtId="180" fontId="8" fillId="0" borderId="2" xfId="57" applyNumberFormat="1" applyFont="1" applyFill="1" applyBorder="1" applyAlignment="1">
      <alignment horizontal="center" vertical="center"/>
    </xf>
    <xf numFmtId="49" fontId="22" fillId="0" borderId="2" xfId="0" applyNumberFormat="1" applyFont="1" applyFill="1" applyBorder="1" applyAlignment="1">
      <alignment horizontal="center" vertical="center" wrapText="1"/>
    </xf>
    <xf numFmtId="49" fontId="22" fillId="0" borderId="2" xfId="0" applyNumberFormat="1" applyFont="1" applyFill="1" applyBorder="1" applyAlignment="1">
      <alignment horizontal="left" vertical="center" wrapText="1" shrinkToFit="1"/>
    </xf>
    <xf numFmtId="180" fontId="22" fillId="0" borderId="13" xfId="0" applyNumberFormat="1" applyFont="1" applyFill="1" applyBorder="1" applyAlignment="1">
      <alignment horizontal="center" vertical="center" wrapText="1" shrinkToFit="1"/>
    </xf>
    <xf numFmtId="180" fontId="22" fillId="0" borderId="13" xfId="0" applyNumberFormat="1" applyFont="1" applyFill="1" applyBorder="1" applyAlignment="1">
      <alignment horizontal="center" vertical="center"/>
    </xf>
    <xf numFmtId="0" fontId="8" fillId="0" borderId="8" xfId="55" applyNumberFormat="1" applyFont="1" applyFill="1" applyBorder="1" applyAlignment="1" applyProtection="1">
      <alignment horizontal="center" vertical="center"/>
    </xf>
    <xf numFmtId="0" fontId="8" fillId="0" borderId="12" xfId="55" applyNumberFormat="1" applyFont="1" applyFill="1" applyBorder="1" applyAlignment="1" applyProtection="1">
      <alignment horizontal="center" vertical="center"/>
    </xf>
    <xf numFmtId="180" fontId="8" fillId="0" borderId="12" xfId="55" applyNumberFormat="1" applyFont="1" applyFill="1" applyBorder="1" applyAlignment="1" applyProtection="1">
      <alignment horizontal="center" vertical="center"/>
    </xf>
    <xf numFmtId="3" fontId="8" fillId="0" borderId="2" xfId="55" applyNumberFormat="1" applyFont="1" applyFill="1" applyBorder="1" applyAlignment="1" applyProtection="1">
      <alignment horizontal="right" vertical="center" wrapText="1"/>
    </xf>
    <xf numFmtId="0" fontId="16" fillId="0" borderId="0" xfId="56" applyFont="1" applyFill="1"/>
    <xf numFmtId="0" fontId="15" fillId="0" borderId="0" xfId="56" applyFont="1" applyFill="1"/>
    <xf numFmtId="0" fontId="16" fillId="0" borderId="0" xfId="56" applyNumberFormat="1" applyFont="1" applyFill="1" applyAlignment="1" applyProtection="1">
      <alignment vertical="center"/>
    </xf>
    <xf numFmtId="0" fontId="16" fillId="0" borderId="0" xfId="56" applyNumberFormat="1" applyFont="1" applyFill="1" applyAlignment="1" applyProtection="1">
      <alignment horizontal="center" vertical="center"/>
    </xf>
    <xf numFmtId="0" fontId="15" fillId="0" borderId="0" xfId="56" applyNumberFormat="1" applyFont="1" applyFill="1" applyAlignment="1" applyProtection="1">
      <alignment horizontal="right" vertical="center"/>
    </xf>
    <xf numFmtId="0" fontId="17" fillId="0" borderId="1" xfId="56" applyNumberFormat="1" applyFont="1" applyFill="1" applyBorder="1" applyAlignment="1" applyProtection="1">
      <alignment horizontal="center" vertical="center"/>
    </xf>
    <xf numFmtId="0" fontId="15" fillId="0" borderId="3" xfId="56" applyNumberFormat="1" applyFont="1" applyFill="1" applyBorder="1" applyAlignment="1" applyProtection="1">
      <alignment horizontal="center" vertical="center"/>
    </xf>
    <xf numFmtId="0" fontId="15" fillId="0" borderId="2" xfId="56" applyNumberFormat="1" applyFont="1" applyFill="1" applyBorder="1" applyAlignment="1" applyProtection="1">
      <alignment horizontal="distributed" vertical="center" wrapText="1" indent="6"/>
    </xf>
    <xf numFmtId="0" fontId="15" fillId="0" borderId="7" xfId="56" applyNumberFormat="1" applyFont="1" applyFill="1" applyBorder="1" applyAlignment="1" applyProtection="1">
      <alignment horizontal="center" vertical="center"/>
    </xf>
    <xf numFmtId="0" fontId="17" fillId="0" borderId="2" xfId="56" applyNumberFormat="1" applyFont="1" applyFill="1" applyBorder="1" applyAlignment="1" applyProtection="1">
      <alignment horizontal="center" vertical="center" wrapText="1"/>
    </xf>
    <xf numFmtId="0" fontId="15" fillId="0" borderId="2" xfId="56"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xf>
    <xf numFmtId="3" fontId="15" fillId="0" borderId="2" xfId="56" applyNumberFormat="1" applyFont="1" applyFill="1" applyBorder="1" applyAlignment="1" applyProtection="1">
      <alignment horizontal="right" vertical="center"/>
    </xf>
    <xf numFmtId="0" fontId="15" fillId="0" borderId="2" xfId="56" applyFont="1" applyFill="1" applyBorder="1"/>
    <xf numFmtId="0" fontId="17" fillId="0" borderId="0" xfId="56" applyNumberFormat="1" applyFont="1" applyFill="1" applyBorder="1" applyAlignment="1" applyProtection="1">
      <alignment horizontal="center" vertical="center"/>
    </xf>
    <xf numFmtId="0" fontId="0" fillId="0" borderId="0" xfId="0" applyFont="1" applyFill="1" applyBorder="1" applyAlignment="1"/>
    <xf numFmtId="0" fontId="0" fillId="0" borderId="0" xfId="0" applyFont="1" applyFill="1"/>
    <xf numFmtId="0" fontId="23" fillId="0" borderId="0" xfId="0" applyNumberFormat="1" applyFont="1" applyFill="1" applyBorder="1" applyAlignment="1" applyProtection="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20" fillId="0" borderId="2" xfId="0" applyNumberFormat="1" applyFont="1" applyFill="1" applyBorder="1" applyAlignment="1" applyProtection="1">
      <alignment horizontal="center" vertical="center"/>
    </xf>
    <xf numFmtId="0" fontId="20" fillId="0" borderId="2" xfId="0" applyNumberFormat="1" applyFont="1" applyFill="1" applyBorder="1" applyAlignment="1" applyProtection="1">
      <alignment horizontal="left" vertical="center"/>
    </xf>
    <xf numFmtId="0" fontId="20" fillId="0" borderId="2" xfId="0" applyNumberFormat="1" applyFont="1" applyFill="1" applyBorder="1" applyAlignment="1" applyProtection="1">
      <alignment vertical="center"/>
    </xf>
    <xf numFmtId="0" fontId="9" fillId="0" borderId="2"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3" fontId="9" fillId="0" borderId="12" xfId="0" applyNumberFormat="1" applyFont="1" applyFill="1" applyBorder="1" applyAlignment="1" applyProtection="1">
      <alignment horizontal="right" vertical="center"/>
    </xf>
    <xf numFmtId="0" fontId="15" fillId="0" borderId="0" xfId="0" applyFont="1" applyFill="1" applyBorder="1" applyAlignment="1">
      <alignment vertical="center"/>
    </xf>
    <xf numFmtId="180" fontId="15" fillId="0" borderId="2" xfId="0" applyNumberFormat="1" applyFont="1" applyFill="1" applyBorder="1" applyAlignment="1" applyProtection="1">
      <alignment vertical="center"/>
      <protection locked="0"/>
    </xf>
    <xf numFmtId="0" fontId="17" fillId="0" borderId="2" xfId="0" applyFont="1" applyFill="1" applyBorder="1" applyAlignment="1">
      <alignment horizontal="distributed" vertical="center" indent="2"/>
    </xf>
    <xf numFmtId="0" fontId="2" fillId="0" borderId="0" xfId="0" applyFont="1" applyFill="1" applyBorder="1" applyAlignment="1" applyProtection="1">
      <alignment wrapText="1"/>
    </xf>
    <xf numFmtId="180" fontId="2" fillId="0" borderId="0" xfId="0" applyNumberFormat="1" applyFont="1" applyFill="1" applyBorder="1" applyAlignment="1" applyProtection="1">
      <alignment wrapText="1"/>
    </xf>
    <xf numFmtId="49" fontId="1"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vertical="center" wrapText="1"/>
    </xf>
    <xf numFmtId="49" fontId="2" fillId="0" borderId="1" xfId="0" applyNumberFormat="1" applyFont="1" applyFill="1" applyBorder="1" applyAlignment="1" applyProtection="1">
      <alignment horizontal="right" vertical="center" wrapText="1"/>
    </xf>
    <xf numFmtId="49" fontId="3" fillId="0"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shrinkToFit="1"/>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horizontal="center" vertical="center" wrapText="1" shrinkToFit="1"/>
    </xf>
    <xf numFmtId="49" fontId="2" fillId="0" borderId="2" xfId="0" applyNumberFormat="1" applyFont="1" applyFill="1" applyBorder="1" applyAlignment="1" applyProtection="1">
      <alignment horizontal="left" vertical="center" wrapText="1"/>
    </xf>
    <xf numFmtId="180" fontId="2" fillId="0" borderId="2" xfId="0" applyNumberFormat="1" applyFont="1" applyFill="1" applyBorder="1" applyAlignment="1" applyProtection="1">
      <alignment horizontal="center" vertical="center" wrapText="1"/>
    </xf>
    <xf numFmtId="178" fontId="0" fillId="0" borderId="2" xfId="0" applyNumberFormat="1" applyFont="1" applyFill="1" applyBorder="1" applyAlignment="1" applyProtection="1">
      <alignment vertical="center"/>
    </xf>
    <xf numFmtId="0" fontId="15" fillId="0" borderId="2" xfId="0" applyFont="1" applyFill="1" applyBorder="1" applyAlignment="1" applyProtection="1">
      <alignment vertical="center" wrapText="1"/>
    </xf>
    <xf numFmtId="180" fontId="2" fillId="0" borderId="15"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left" vertical="center" wrapText="1"/>
    </xf>
    <xf numFmtId="0" fontId="15" fillId="0" borderId="0" xfId="0" applyFont="1" applyFill="1" applyAlignment="1">
      <alignment horizontal="left" vertical="center"/>
    </xf>
    <xf numFmtId="0" fontId="13" fillId="0" borderId="0" xfId="0" applyFont="1" applyFill="1" applyAlignment="1">
      <alignment horizontal="left" vertical="center"/>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5" fillId="0" borderId="12" xfId="0" applyFont="1" applyFill="1" applyBorder="1" applyAlignment="1">
      <alignment vertical="center"/>
    </xf>
    <xf numFmtId="180" fontId="15" fillId="0" borderId="12" xfId="0" applyNumberFormat="1" applyFont="1" applyFill="1" applyBorder="1" applyAlignment="1" applyProtection="1">
      <alignment horizontal="left" vertical="center"/>
      <protection locked="0"/>
    </xf>
    <xf numFmtId="0" fontId="2" fillId="0" borderId="2" xfId="0" applyFont="1" applyFill="1" applyBorder="1" applyAlignment="1">
      <alignment vertical="center"/>
    </xf>
    <xf numFmtId="3" fontId="9" fillId="0" borderId="3" xfId="0" applyNumberFormat="1" applyFont="1" applyFill="1" applyBorder="1" applyAlignment="1" applyProtection="1">
      <alignment horizontal="right" vertical="center"/>
    </xf>
    <xf numFmtId="181" fontId="15" fillId="0" borderId="12" xfId="0" applyNumberFormat="1" applyFont="1" applyFill="1" applyBorder="1" applyAlignment="1" applyProtection="1">
      <alignment horizontal="left" vertical="center"/>
      <protection locked="0"/>
    </xf>
    <xf numFmtId="3" fontId="9" fillId="0" borderId="7" xfId="0" applyNumberFormat="1" applyFont="1" applyFill="1" applyBorder="1" applyAlignment="1" applyProtection="1">
      <alignment horizontal="right" vertical="center"/>
    </xf>
    <xf numFmtId="180" fontId="15" fillId="0" borderId="14" xfId="0" applyNumberFormat="1" applyFont="1" applyFill="1" applyBorder="1" applyAlignment="1" applyProtection="1">
      <alignment horizontal="left" vertical="center"/>
      <protection locked="0"/>
    </xf>
    <xf numFmtId="181" fontId="15" fillId="0" borderId="14" xfId="0" applyNumberFormat="1" applyFont="1" applyFill="1" applyBorder="1" applyAlignment="1" applyProtection="1">
      <alignment horizontal="left" vertical="center"/>
      <protection locked="0"/>
    </xf>
    <xf numFmtId="0" fontId="15" fillId="0" borderId="14" xfId="0" applyFont="1" applyFill="1" applyBorder="1" applyAlignment="1">
      <alignment vertical="center"/>
    </xf>
    <xf numFmtId="0" fontId="15" fillId="0" borderId="2" xfId="0" applyNumberFormat="1" applyFont="1" applyFill="1" applyBorder="1" applyAlignment="1" applyProtection="1">
      <alignment vertical="center"/>
      <protection locked="0"/>
    </xf>
    <xf numFmtId="0" fontId="15" fillId="0" borderId="16" xfId="0" applyNumberFormat="1" applyFont="1" applyFill="1" applyBorder="1" applyAlignment="1">
      <alignment horizontal="left" vertical="center" wrapText="1"/>
    </xf>
    <xf numFmtId="0" fontId="15" fillId="0" borderId="2" xfId="5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2" xfId="50" applyFont="1" applyFill="1" applyBorder="1" applyAlignment="1">
      <alignment vertical="center"/>
    </xf>
    <xf numFmtId="0" fontId="15" fillId="0" borderId="12" xfId="0" applyFont="1" applyFill="1" applyBorder="1" applyAlignment="1">
      <alignment horizontal="left" vertical="center"/>
    </xf>
    <xf numFmtId="0" fontId="15" fillId="0" borderId="9" xfId="0" applyFont="1" applyFill="1" applyBorder="1" applyAlignment="1">
      <alignment vertical="center"/>
    </xf>
    <xf numFmtId="0" fontId="17" fillId="0" borderId="12" xfId="0" applyFont="1" applyFill="1" applyBorder="1" applyAlignment="1">
      <alignment horizontal="distributed" vertical="center"/>
    </xf>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180" fontId="0" fillId="0" borderId="2" xfId="0" applyNumberFormat="1" applyFont="1" applyFill="1" applyBorder="1" applyAlignment="1">
      <alignment vertical="center"/>
    </xf>
    <xf numFmtId="180" fontId="24" fillId="0" borderId="2" xfId="0" applyNumberFormat="1" applyFont="1" applyFill="1" applyBorder="1" applyAlignment="1" applyProtection="1">
      <alignment vertical="center"/>
    </xf>
    <xf numFmtId="0" fontId="0" fillId="0" borderId="2" xfId="0" applyFont="1" applyFill="1" applyBorder="1" applyAlignment="1">
      <alignment vertical="center"/>
    </xf>
    <xf numFmtId="0" fontId="24" fillId="0" borderId="2" xfId="0" applyFont="1" applyFill="1" applyBorder="1" applyAlignment="1" applyProtection="1">
      <alignment vertical="center"/>
    </xf>
    <xf numFmtId="0" fontId="17" fillId="0" borderId="8" xfId="0" applyFont="1" applyFill="1" applyBorder="1" applyAlignment="1">
      <alignment horizontal="distributed" vertical="center" indent="2"/>
    </xf>
    <xf numFmtId="0" fontId="17" fillId="0" borderId="12" xfId="0" applyFont="1" applyFill="1" applyBorder="1" applyAlignment="1">
      <alignment horizontal="distributed" vertical="center" indent="2"/>
    </xf>
    <xf numFmtId="0" fontId="17" fillId="0" borderId="2" xfId="0" applyFont="1" applyFill="1" applyBorder="1" applyAlignment="1">
      <alignment horizontal="distributed" vertical="center" wrapText="1"/>
    </xf>
    <xf numFmtId="0" fontId="25"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6" fillId="2" borderId="0" xfId="0" applyFont="1" applyFill="1" applyAlignment="1" applyProtection="1">
      <alignment horizontal="center" vertical="center"/>
      <protection locked="0"/>
    </xf>
    <xf numFmtId="0" fontId="25" fillId="2" borderId="0" xfId="0" applyFont="1" applyFill="1" applyAlignment="1" applyProtection="1">
      <alignment horizontal="left" vertical="center" indent="7"/>
      <protection locked="0"/>
    </xf>
    <xf numFmtId="0" fontId="27" fillId="2" borderId="0" xfId="0" applyFont="1" applyFill="1" applyAlignment="1" applyProtection="1">
      <alignment vertical="center"/>
      <protection locked="0"/>
    </xf>
    <xf numFmtId="0" fontId="28" fillId="2" borderId="0" xfId="0" applyFont="1" applyFill="1" applyAlignment="1" applyProtection="1">
      <alignment vertical="center"/>
      <protection locked="0"/>
    </xf>
    <xf numFmtId="0" fontId="29" fillId="2" borderId="0" xfId="0" applyFont="1" applyFill="1" applyAlignment="1" applyProtection="1">
      <alignment horizontal="center" vertical="center"/>
      <protection locked="0"/>
    </xf>
    <xf numFmtId="0" fontId="30" fillId="2" borderId="0" xfId="0" applyFont="1" applyFill="1" applyAlignment="1" applyProtection="1">
      <alignment horizontal="center" vertical="center"/>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_附件：行政一处报表" xfId="50"/>
    <cellStyle name="常规 3 2" xfId="51"/>
    <cellStyle name="常规 2 2" xfId="52"/>
    <cellStyle name="常规 10" xfId="53"/>
    <cellStyle name="常规 4 2" xfId="54"/>
    <cellStyle name="常规 5" xfId="55"/>
    <cellStyle name="常规 4" xfId="56"/>
    <cellStyle name="常规 2" xfId="57"/>
    <cellStyle name="常规 3" xfId="58"/>
    <cellStyle name="常规_2016年全省国有资本经营收入预算表" xfId="59"/>
    <cellStyle name="Normal" xfId="60"/>
    <cellStyle name="常规_Sheet20" xfId="61"/>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1ni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202309115854264615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row r="6">
          <cell r="A6">
            <v>201</v>
          </cell>
          <cell r="B6" t="str">
            <v>一般公共服务支出</v>
          </cell>
          <cell r="C6">
            <v>31251</v>
          </cell>
        </row>
        <row r="7">
          <cell r="A7">
            <v>20101</v>
          </cell>
          <cell r="B7" t="str">
            <v>  人大事务</v>
          </cell>
          <cell r="C7">
            <v>1243</v>
          </cell>
        </row>
        <row r="8">
          <cell r="A8">
            <v>2010101</v>
          </cell>
          <cell r="B8" t="str">
            <v>    行政运行</v>
          </cell>
          <cell r="C8">
            <v>1191</v>
          </cell>
        </row>
        <row r="9">
          <cell r="A9">
            <v>2010102</v>
          </cell>
          <cell r="B9" t="str">
            <v>    一般行政管理事务</v>
          </cell>
          <cell r="C9">
            <v>0</v>
          </cell>
        </row>
        <row r="10">
          <cell r="A10">
            <v>2010103</v>
          </cell>
          <cell r="B10" t="str">
            <v>    机关服务</v>
          </cell>
          <cell r="C10">
            <v>0</v>
          </cell>
        </row>
        <row r="11">
          <cell r="A11">
            <v>2010104</v>
          </cell>
          <cell r="B11" t="str">
            <v>    人大会议</v>
          </cell>
          <cell r="C11">
            <v>0</v>
          </cell>
        </row>
        <row r="12">
          <cell r="A12">
            <v>2010105</v>
          </cell>
          <cell r="B12" t="str">
            <v>    人大立法</v>
          </cell>
          <cell r="C12">
            <v>0</v>
          </cell>
        </row>
        <row r="13">
          <cell r="A13">
            <v>2010106</v>
          </cell>
          <cell r="B13" t="str">
            <v>    人大监督</v>
          </cell>
          <cell r="C13">
            <v>0</v>
          </cell>
        </row>
        <row r="14">
          <cell r="A14">
            <v>2010107</v>
          </cell>
          <cell r="B14" t="str">
            <v>    人大代表履职能力提升</v>
          </cell>
          <cell r="C14">
            <v>0</v>
          </cell>
        </row>
        <row r="15">
          <cell r="A15">
            <v>2010108</v>
          </cell>
          <cell r="B15" t="str">
            <v>    代表工作</v>
          </cell>
          <cell r="C15">
            <v>52</v>
          </cell>
        </row>
        <row r="16">
          <cell r="A16">
            <v>2010109</v>
          </cell>
          <cell r="B16" t="str">
            <v>    人大信访工作</v>
          </cell>
          <cell r="C16">
            <v>0</v>
          </cell>
        </row>
        <row r="17">
          <cell r="A17">
            <v>2010150</v>
          </cell>
          <cell r="B17" t="str">
            <v>    事业运行</v>
          </cell>
          <cell r="C17">
            <v>0</v>
          </cell>
        </row>
        <row r="18">
          <cell r="A18">
            <v>2010199</v>
          </cell>
          <cell r="B18" t="str">
            <v>    其他人大事务支出</v>
          </cell>
          <cell r="C18">
            <v>0</v>
          </cell>
        </row>
        <row r="19">
          <cell r="A19">
            <v>20102</v>
          </cell>
          <cell r="B19" t="str">
            <v>  政协事务</v>
          </cell>
          <cell r="C19">
            <v>413</v>
          </cell>
        </row>
        <row r="20">
          <cell r="A20">
            <v>2010201</v>
          </cell>
          <cell r="B20" t="str">
            <v>    行政运行</v>
          </cell>
          <cell r="C20">
            <v>388</v>
          </cell>
        </row>
        <row r="21">
          <cell r="A21">
            <v>2010202</v>
          </cell>
          <cell r="B21" t="str">
            <v>    一般行政管理事务</v>
          </cell>
          <cell r="C21">
            <v>0</v>
          </cell>
        </row>
        <row r="22">
          <cell r="A22">
            <v>2010203</v>
          </cell>
          <cell r="B22" t="str">
            <v>    机关服务</v>
          </cell>
          <cell r="C22">
            <v>0</v>
          </cell>
        </row>
        <row r="23">
          <cell r="A23">
            <v>2010204</v>
          </cell>
          <cell r="B23" t="str">
            <v>    政协会议</v>
          </cell>
          <cell r="C23">
            <v>0</v>
          </cell>
        </row>
        <row r="24">
          <cell r="A24">
            <v>2010205</v>
          </cell>
          <cell r="B24" t="str">
            <v>    委员视察</v>
          </cell>
          <cell r="C24">
            <v>0</v>
          </cell>
        </row>
        <row r="25">
          <cell r="A25">
            <v>2010206</v>
          </cell>
          <cell r="B25" t="str">
            <v>    参政议政</v>
          </cell>
          <cell r="C25">
            <v>0</v>
          </cell>
        </row>
        <row r="26">
          <cell r="A26">
            <v>2010250</v>
          </cell>
          <cell r="B26" t="str">
            <v>    事业运行</v>
          </cell>
          <cell r="C26">
            <v>0</v>
          </cell>
        </row>
        <row r="27">
          <cell r="A27">
            <v>2010299</v>
          </cell>
          <cell r="B27" t="str">
            <v>    其他政协事务支出</v>
          </cell>
          <cell r="C27">
            <v>25</v>
          </cell>
        </row>
        <row r="28">
          <cell r="A28">
            <v>20103</v>
          </cell>
          <cell r="B28" t="str">
            <v>  政府办公厅(室)及相关机构事务</v>
          </cell>
          <cell r="C28">
            <v>16177</v>
          </cell>
        </row>
        <row r="29">
          <cell r="A29">
            <v>2010301</v>
          </cell>
          <cell r="B29" t="str">
            <v>    行政运行</v>
          </cell>
          <cell r="C29">
            <v>8907</v>
          </cell>
        </row>
        <row r="30">
          <cell r="A30">
            <v>2010302</v>
          </cell>
          <cell r="B30" t="str">
            <v>    一般行政管理事务</v>
          </cell>
          <cell r="C30">
            <v>6</v>
          </cell>
        </row>
        <row r="31">
          <cell r="A31">
            <v>2010303</v>
          </cell>
          <cell r="B31" t="str">
            <v>    机关服务</v>
          </cell>
          <cell r="C31">
            <v>0</v>
          </cell>
        </row>
        <row r="32">
          <cell r="A32">
            <v>2010304</v>
          </cell>
          <cell r="B32" t="str">
            <v>    专项服务</v>
          </cell>
          <cell r="C32">
            <v>0</v>
          </cell>
        </row>
        <row r="33">
          <cell r="A33">
            <v>2010305</v>
          </cell>
          <cell r="B33" t="str">
            <v>    专项业务及机关事务管理</v>
          </cell>
          <cell r="C33">
            <v>0</v>
          </cell>
        </row>
        <row r="34">
          <cell r="A34">
            <v>2010306</v>
          </cell>
          <cell r="B34" t="str">
            <v>    政务公开审批</v>
          </cell>
          <cell r="C34">
            <v>0</v>
          </cell>
        </row>
        <row r="35">
          <cell r="A35">
            <v>2010308</v>
          </cell>
          <cell r="B35" t="str">
            <v>    信访事务</v>
          </cell>
          <cell r="C35">
            <v>0</v>
          </cell>
        </row>
        <row r="36">
          <cell r="A36">
            <v>2010309</v>
          </cell>
          <cell r="B36" t="str">
            <v>    参事事务</v>
          </cell>
          <cell r="C36">
            <v>0</v>
          </cell>
        </row>
        <row r="37">
          <cell r="A37">
            <v>2010350</v>
          </cell>
          <cell r="B37" t="str">
            <v>    事业运行</v>
          </cell>
          <cell r="C37">
            <v>2</v>
          </cell>
        </row>
        <row r="38">
          <cell r="A38">
            <v>2010399</v>
          </cell>
          <cell r="B38" t="str">
            <v>    其他政府办公厅(室)及相关机构事务支出</v>
          </cell>
          <cell r="C38">
            <v>7262</v>
          </cell>
        </row>
        <row r="39">
          <cell r="A39">
            <v>20104</v>
          </cell>
          <cell r="B39" t="str">
            <v>  发展与改革事务</v>
          </cell>
          <cell r="C39">
            <v>896</v>
          </cell>
        </row>
        <row r="40">
          <cell r="A40">
            <v>2010401</v>
          </cell>
          <cell r="B40" t="str">
            <v>    行政运行</v>
          </cell>
          <cell r="C40">
            <v>817</v>
          </cell>
        </row>
        <row r="41">
          <cell r="A41">
            <v>2010402</v>
          </cell>
          <cell r="B41" t="str">
            <v>    一般行政管理事务</v>
          </cell>
          <cell r="C41">
            <v>0</v>
          </cell>
        </row>
        <row r="42">
          <cell r="A42">
            <v>2010403</v>
          </cell>
          <cell r="B42" t="str">
            <v>    机关服务</v>
          </cell>
          <cell r="C42">
            <v>0</v>
          </cell>
        </row>
        <row r="43">
          <cell r="A43">
            <v>2010404</v>
          </cell>
          <cell r="B43" t="str">
            <v>    战略规划与实施</v>
          </cell>
          <cell r="C43">
            <v>0</v>
          </cell>
        </row>
        <row r="44">
          <cell r="A44">
            <v>2010405</v>
          </cell>
          <cell r="B44" t="str">
            <v>    日常经济运行调节</v>
          </cell>
          <cell r="C44">
            <v>0</v>
          </cell>
        </row>
        <row r="45">
          <cell r="A45">
            <v>2010406</v>
          </cell>
          <cell r="B45" t="str">
            <v>    社会事业发展规划</v>
          </cell>
          <cell r="C45">
            <v>0</v>
          </cell>
        </row>
        <row r="46">
          <cell r="A46">
            <v>2010407</v>
          </cell>
          <cell r="B46" t="str">
            <v>    经济体制改革研究</v>
          </cell>
          <cell r="C46">
            <v>0</v>
          </cell>
        </row>
        <row r="47">
          <cell r="A47">
            <v>2010408</v>
          </cell>
          <cell r="B47" t="str">
            <v>    物价管理</v>
          </cell>
          <cell r="C47">
            <v>0</v>
          </cell>
        </row>
        <row r="48">
          <cell r="A48">
            <v>2010450</v>
          </cell>
          <cell r="B48" t="str">
            <v>    事业运行</v>
          </cell>
          <cell r="C48">
            <v>0</v>
          </cell>
        </row>
        <row r="49">
          <cell r="A49">
            <v>2010499</v>
          </cell>
          <cell r="B49" t="str">
            <v>    其他发展与改革事务支出</v>
          </cell>
          <cell r="C49">
            <v>79</v>
          </cell>
        </row>
        <row r="50">
          <cell r="A50">
            <v>20105</v>
          </cell>
          <cell r="B50" t="str">
            <v>  统计信息事务</v>
          </cell>
          <cell r="C50">
            <v>209</v>
          </cell>
        </row>
        <row r="51">
          <cell r="A51">
            <v>2010501</v>
          </cell>
          <cell r="B51" t="str">
            <v>    行政运行</v>
          </cell>
          <cell r="C51">
            <v>209</v>
          </cell>
        </row>
        <row r="52">
          <cell r="A52">
            <v>2010502</v>
          </cell>
          <cell r="B52" t="str">
            <v>    一般行政管理事务</v>
          </cell>
          <cell r="C52">
            <v>0</v>
          </cell>
        </row>
        <row r="53">
          <cell r="A53">
            <v>2010503</v>
          </cell>
          <cell r="B53" t="str">
            <v>    机关服务</v>
          </cell>
          <cell r="C53">
            <v>0</v>
          </cell>
        </row>
        <row r="54">
          <cell r="A54">
            <v>2010504</v>
          </cell>
          <cell r="B54" t="str">
            <v>    信息事务</v>
          </cell>
          <cell r="C54">
            <v>0</v>
          </cell>
        </row>
        <row r="55">
          <cell r="A55">
            <v>2010505</v>
          </cell>
          <cell r="B55" t="str">
            <v>    专项统计业务</v>
          </cell>
          <cell r="C55">
            <v>0</v>
          </cell>
        </row>
        <row r="56">
          <cell r="A56">
            <v>2010506</v>
          </cell>
          <cell r="B56" t="str">
            <v>    统计管理</v>
          </cell>
          <cell r="C56">
            <v>0</v>
          </cell>
        </row>
        <row r="57">
          <cell r="A57">
            <v>2010507</v>
          </cell>
          <cell r="B57" t="str">
            <v>    专项普查活动</v>
          </cell>
          <cell r="C57">
            <v>0</v>
          </cell>
        </row>
        <row r="58">
          <cell r="A58">
            <v>2010508</v>
          </cell>
          <cell r="B58" t="str">
            <v>    统计抽样调查</v>
          </cell>
          <cell r="C58">
            <v>0</v>
          </cell>
        </row>
        <row r="59">
          <cell r="A59">
            <v>2010550</v>
          </cell>
          <cell r="B59" t="str">
            <v>    事业运行</v>
          </cell>
          <cell r="C59">
            <v>0</v>
          </cell>
        </row>
        <row r="60">
          <cell r="A60">
            <v>2010599</v>
          </cell>
          <cell r="B60" t="str">
            <v>    其他统计信息事务支出</v>
          </cell>
          <cell r="C60">
            <v>0</v>
          </cell>
        </row>
        <row r="61">
          <cell r="A61">
            <v>20106</v>
          </cell>
          <cell r="B61" t="str">
            <v>  财政事务</v>
          </cell>
          <cell r="C61">
            <v>3325</v>
          </cell>
        </row>
        <row r="62">
          <cell r="A62">
            <v>2010601</v>
          </cell>
          <cell r="B62" t="str">
            <v>    行政运行</v>
          </cell>
          <cell r="C62">
            <v>1758</v>
          </cell>
        </row>
        <row r="63">
          <cell r="A63">
            <v>2010602</v>
          </cell>
          <cell r="B63" t="str">
            <v>    一般行政管理事务</v>
          </cell>
          <cell r="C63">
            <v>0</v>
          </cell>
        </row>
        <row r="64">
          <cell r="A64">
            <v>2010603</v>
          </cell>
          <cell r="B64" t="str">
            <v>    机关服务</v>
          </cell>
          <cell r="C64">
            <v>0</v>
          </cell>
        </row>
        <row r="65">
          <cell r="A65">
            <v>2010604</v>
          </cell>
          <cell r="B65" t="str">
            <v>    预算改革业务</v>
          </cell>
          <cell r="C65">
            <v>0</v>
          </cell>
        </row>
        <row r="66">
          <cell r="A66">
            <v>2010605</v>
          </cell>
          <cell r="B66" t="str">
            <v>    财政国库业务</v>
          </cell>
          <cell r="C66">
            <v>0</v>
          </cell>
        </row>
        <row r="67">
          <cell r="A67">
            <v>2010606</v>
          </cell>
          <cell r="B67" t="str">
            <v>    财政监察</v>
          </cell>
          <cell r="C67">
            <v>0</v>
          </cell>
        </row>
        <row r="68">
          <cell r="A68">
            <v>2010607</v>
          </cell>
          <cell r="B68" t="str">
            <v>    信息化建设</v>
          </cell>
          <cell r="C68">
            <v>0</v>
          </cell>
        </row>
        <row r="69">
          <cell r="A69">
            <v>2010608</v>
          </cell>
          <cell r="B69" t="str">
            <v>    财政委托业务支出</v>
          </cell>
          <cell r="C69">
            <v>0</v>
          </cell>
        </row>
        <row r="70">
          <cell r="A70">
            <v>2010650</v>
          </cell>
          <cell r="B70" t="str">
            <v>    事业运行</v>
          </cell>
          <cell r="C70">
            <v>1544</v>
          </cell>
        </row>
        <row r="71">
          <cell r="A71">
            <v>2010699</v>
          </cell>
          <cell r="B71" t="str">
            <v>    其他财政事务支出</v>
          </cell>
          <cell r="C71">
            <v>23</v>
          </cell>
        </row>
        <row r="72">
          <cell r="A72">
            <v>20107</v>
          </cell>
          <cell r="B72" t="str">
            <v>  税收事务</v>
          </cell>
          <cell r="C72">
            <v>1196</v>
          </cell>
        </row>
        <row r="73">
          <cell r="A73">
            <v>2010701</v>
          </cell>
          <cell r="B73" t="str">
            <v>    行政运行</v>
          </cell>
          <cell r="C73">
            <v>691</v>
          </cell>
        </row>
        <row r="74">
          <cell r="A74">
            <v>2010702</v>
          </cell>
          <cell r="B74" t="str">
            <v>    一般行政管理事务</v>
          </cell>
          <cell r="C74">
            <v>0</v>
          </cell>
        </row>
        <row r="75">
          <cell r="A75">
            <v>2010703</v>
          </cell>
          <cell r="B75" t="str">
            <v>    机关服务</v>
          </cell>
          <cell r="C75">
            <v>0</v>
          </cell>
        </row>
        <row r="76">
          <cell r="A76">
            <v>2010709</v>
          </cell>
          <cell r="B76" t="str">
            <v>    信息化建设</v>
          </cell>
          <cell r="C76">
            <v>0</v>
          </cell>
        </row>
        <row r="77">
          <cell r="A77">
            <v>2010710</v>
          </cell>
          <cell r="B77" t="str">
            <v>    税收业务</v>
          </cell>
          <cell r="C77">
            <v>0</v>
          </cell>
        </row>
        <row r="78">
          <cell r="A78">
            <v>2010750</v>
          </cell>
          <cell r="B78" t="str">
            <v>    事业运行</v>
          </cell>
          <cell r="C78">
            <v>0</v>
          </cell>
        </row>
        <row r="79">
          <cell r="A79">
            <v>2010799</v>
          </cell>
          <cell r="B79" t="str">
            <v>    其他税收事务支出</v>
          </cell>
          <cell r="C79">
            <v>505</v>
          </cell>
        </row>
        <row r="80">
          <cell r="A80">
            <v>20108</v>
          </cell>
          <cell r="B80" t="str">
            <v>  审计事务</v>
          </cell>
          <cell r="C80">
            <v>947</v>
          </cell>
        </row>
        <row r="81">
          <cell r="A81">
            <v>2010801</v>
          </cell>
          <cell r="B81" t="str">
            <v>    行政运行</v>
          </cell>
          <cell r="C81">
            <v>947</v>
          </cell>
        </row>
        <row r="82">
          <cell r="A82">
            <v>2010802</v>
          </cell>
          <cell r="B82" t="str">
            <v>    一般行政管理事务</v>
          </cell>
          <cell r="C82">
            <v>0</v>
          </cell>
        </row>
        <row r="83">
          <cell r="A83">
            <v>2010803</v>
          </cell>
          <cell r="B83" t="str">
            <v>    机关服务</v>
          </cell>
          <cell r="C83">
            <v>0</v>
          </cell>
        </row>
        <row r="84">
          <cell r="A84">
            <v>2010804</v>
          </cell>
          <cell r="B84" t="str">
            <v>    审计业务</v>
          </cell>
          <cell r="C84">
            <v>0</v>
          </cell>
        </row>
        <row r="85">
          <cell r="A85">
            <v>2010805</v>
          </cell>
          <cell r="B85" t="str">
            <v>    审计管理</v>
          </cell>
          <cell r="C85">
            <v>0</v>
          </cell>
        </row>
        <row r="86">
          <cell r="A86">
            <v>2010806</v>
          </cell>
          <cell r="B86" t="str">
            <v>    信息化建设</v>
          </cell>
          <cell r="C86">
            <v>0</v>
          </cell>
        </row>
        <row r="87">
          <cell r="A87">
            <v>2010850</v>
          </cell>
          <cell r="B87" t="str">
            <v>    事业运行</v>
          </cell>
          <cell r="C87">
            <v>0</v>
          </cell>
        </row>
        <row r="88">
          <cell r="A88">
            <v>2010899</v>
          </cell>
          <cell r="B88" t="str">
            <v>    其他审计事务支出</v>
          </cell>
          <cell r="C88">
            <v>0</v>
          </cell>
        </row>
        <row r="89">
          <cell r="A89">
            <v>20109</v>
          </cell>
          <cell r="B89" t="str">
            <v>  海关事务</v>
          </cell>
          <cell r="C89">
            <v>0</v>
          </cell>
        </row>
        <row r="90">
          <cell r="A90">
            <v>2010901</v>
          </cell>
          <cell r="B90" t="str">
            <v>    行政运行</v>
          </cell>
          <cell r="C90">
            <v>0</v>
          </cell>
        </row>
        <row r="91">
          <cell r="A91">
            <v>2010902</v>
          </cell>
          <cell r="B91" t="str">
            <v>    一般行政管理事务</v>
          </cell>
          <cell r="C91">
            <v>0</v>
          </cell>
        </row>
        <row r="92">
          <cell r="A92">
            <v>2010903</v>
          </cell>
          <cell r="B92" t="str">
            <v>    机关服务</v>
          </cell>
          <cell r="C92">
            <v>0</v>
          </cell>
        </row>
        <row r="93">
          <cell r="A93">
            <v>2010905</v>
          </cell>
          <cell r="B93" t="str">
            <v>    缉私办案</v>
          </cell>
          <cell r="C93">
            <v>0</v>
          </cell>
        </row>
        <row r="94">
          <cell r="A94">
            <v>2010907</v>
          </cell>
          <cell r="B94" t="str">
            <v>    口岸管理</v>
          </cell>
          <cell r="C94">
            <v>0</v>
          </cell>
        </row>
        <row r="95">
          <cell r="A95">
            <v>2010908</v>
          </cell>
          <cell r="B95" t="str">
            <v>    信息化建设</v>
          </cell>
          <cell r="C95">
            <v>0</v>
          </cell>
        </row>
        <row r="96">
          <cell r="A96">
            <v>2010909</v>
          </cell>
          <cell r="B96" t="str">
            <v>    海关关务</v>
          </cell>
          <cell r="C96">
            <v>0</v>
          </cell>
        </row>
        <row r="97">
          <cell r="A97">
            <v>2010910</v>
          </cell>
          <cell r="B97" t="str">
            <v>    关税征管</v>
          </cell>
          <cell r="C97">
            <v>0</v>
          </cell>
        </row>
        <row r="98">
          <cell r="A98">
            <v>2010911</v>
          </cell>
          <cell r="B98" t="str">
            <v>    海关监管</v>
          </cell>
          <cell r="C98">
            <v>0</v>
          </cell>
        </row>
        <row r="99">
          <cell r="A99">
            <v>2010912</v>
          </cell>
          <cell r="B99" t="str">
            <v>    检验检疫</v>
          </cell>
          <cell r="C99">
            <v>0</v>
          </cell>
        </row>
        <row r="100">
          <cell r="A100">
            <v>2010950</v>
          </cell>
          <cell r="B100" t="str">
            <v>    事业运行</v>
          </cell>
          <cell r="C100">
            <v>0</v>
          </cell>
        </row>
        <row r="101">
          <cell r="A101">
            <v>2010999</v>
          </cell>
          <cell r="B101" t="str">
            <v>    其他海关事务支出</v>
          </cell>
          <cell r="C101">
            <v>0</v>
          </cell>
        </row>
        <row r="102">
          <cell r="A102">
            <v>20111</v>
          </cell>
          <cell r="B102" t="str">
            <v>  纪检监察事务</v>
          </cell>
          <cell r="C102">
            <v>1742</v>
          </cell>
        </row>
        <row r="103">
          <cell r="A103">
            <v>2011101</v>
          </cell>
          <cell r="B103" t="str">
            <v>    行政运行</v>
          </cell>
          <cell r="C103">
            <v>1612</v>
          </cell>
        </row>
        <row r="104">
          <cell r="A104">
            <v>2011102</v>
          </cell>
          <cell r="B104" t="str">
            <v>    一般行政管理事务</v>
          </cell>
          <cell r="C104">
            <v>94</v>
          </cell>
        </row>
        <row r="105">
          <cell r="A105">
            <v>2011103</v>
          </cell>
          <cell r="B105" t="str">
            <v>    机关服务</v>
          </cell>
          <cell r="C105">
            <v>0</v>
          </cell>
        </row>
        <row r="106">
          <cell r="A106">
            <v>2011104</v>
          </cell>
          <cell r="B106" t="str">
            <v>    大案要案查处</v>
          </cell>
          <cell r="C106">
            <v>0</v>
          </cell>
        </row>
        <row r="107">
          <cell r="A107">
            <v>2011105</v>
          </cell>
          <cell r="B107" t="str">
            <v>    派驻派出机构</v>
          </cell>
          <cell r="C107">
            <v>0</v>
          </cell>
        </row>
        <row r="108">
          <cell r="A108">
            <v>2011106</v>
          </cell>
          <cell r="B108" t="str">
            <v>    巡视工作</v>
          </cell>
          <cell r="C108">
            <v>0</v>
          </cell>
        </row>
        <row r="109">
          <cell r="A109">
            <v>2011150</v>
          </cell>
          <cell r="B109" t="str">
            <v>    事业运行</v>
          </cell>
          <cell r="C109">
            <v>0</v>
          </cell>
        </row>
        <row r="110">
          <cell r="A110">
            <v>2011199</v>
          </cell>
          <cell r="B110" t="str">
            <v>    其他纪检监察事务支出</v>
          </cell>
          <cell r="C110">
            <v>36</v>
          </cell>
        </row>
        <row r="111">
          <cell r="A111">
            <v>20113</v>
          </cell>
          <cell r="B111" t="str">
            <v>  商贸事务</v>
          </cell>
          <cell r="C111">
            <v>20</v>
          </cell>
        </row>
        <row r="112">
          <cell r="A112">
            <v>2011301</v>
          </cell>
          <cell r="B112" t="str">
            <v>    行政运行</v>
          </cell>
          <cell r="C112">
            <v>0</v>
          </cell>
        </row>
        <row r="113">
          <cell r="A113">
            <v>2011302</v>
          </cell>
          <cell r="B113" t="str">
            <v>    一般行政管理事务</v>
          </cell>
          <cell r="C113">
            <v>17</v>
          </cell>
        </row>
        <row r="114">
          <cell r="A114">
            <v>2011303</v>
          </cell>
          <cell r="B114" t="str">
            <v>    机关服务</v>
          </cell>
          <cell r="C114">
            <v>0</v>
          </cell>
        </row>
        <row r="115">
          <cell r="A115">
            <v>2011304</v>
          </cell>
          <cell r="B115" t="str">
            <v>    对外贸易管理</v>
          </cell>
          <cell r="C115">
            <v>0</v>
          </cell>
        </row>
        <row r="116">
          <cell r="A116">
            <v>2011305</v>
          </cell>
          <cell r="B116" t="str">
            <v>    国际经济合作</v>
          </cell>
          <cell r="C116">
            <v>0</v>
          </cell>
        </row>
        <row r="117">
          <cell r="A117">
            <v>2011306</v>
          </cell>
          <cell r="B117" t="str">
            <v>    外资管理</v>
          </cell>
          <cell r="C117">
            <v>0</v>
          </cell>
        </row>
        <row r="118">
          <cell r="A118">
            <v>2011307</v>
          </cell>
          <cell r="B118" t="str">
            <v>    国内贸易管理</v>
          </cell>
          <cell r="C118">
            <v>0</v>
          </cell>
        </row>
        <row r="119">
          <cell r="A119">
            <v>2011308</v>
          </cell>
          <cell r="B119" t="str">
            <v>    招商引资</v>
          </cell>
          <cell r="C119">
            <v>3</v>
          </cell>
        </row>
        <row r="120">
          <cell r="A120">
            <v>2011350</v>
          </cell>
          <cell r="B120" t="str">
            <v>    事业运行</v>
          </cell>
          <cell r="C120">
            <v>0</v>
          </cell>
        </row>
        <row r="121">
          <cell r="A121">
            <v>2011399</v>
          </cell>
          <cell r="B121" t="str">
            <v>    其他商贸事务支出</v>
          </cell>
          <cell r="C121">
            <v>0</v>
          </cell>
        </row>
        <row r="122">
          <cell r="A122">
            <v>20114</v>
          </cell>
          <cell r="B122" t="str">
            <v>  知识产权事务</v>
          </cell>
          <cell r="C122">
            <v>0</v>
          </cell>
        </row>
        <row r="123">
          <cell r="A123">
            <v>2011401</v>
          </cell>
          <cell r="B123" t="str">
            <v>    行政运行</v>
          </cell>
          <cell r="C123">
            <v>0</v>
          </cell>
        </row>
        <row r="124">
          <cell r="A124">
            <v>2011402</v>
          </cell>
          <cell r="B124" t="str">
            <v>    一般行政管理事务</v>
          </cell>
          <cell r="C124">
            <v>0</v>
          </cell>
        </row>
        <row r="125">
          <cell r="A125">
            <v>2011403</v>
          </cell>
          <cell r="B125" t="str">
            <v>    机关服务</v>
          </cell>
          <cell r="C125">
            <v>0</v>
          </cell>
        </row>
        <row r="126">
          <cell r="A126">
            <v>2011404</v>
          </cell>
          <cell r="B126" t="str">
            <v>    专利审批</v>
          </cell>
          <cell r="C126">
            <v>0</v>
          </cell>
        </row>
        <row r="127">
          <cell r="A127">
            <v>2011405</v>
          </cell>
          <cell r="B127" t="str">
            <v>    知识产权战略和规划</v>
          </cell>
          <cell r="C127">
            <v>0</v>
          </cell>
        </row>
        <row r="128">
          <cell r="A128">
            <v>2011408</v>
          </cell>
          <cell r="B128" t="str">
            <v>    国际合作与交流</v>
          </cell>
          <cell r="C128">
            <v>0</v>
          </cell>
        </row>
        <row r="129">
          <cell r="A129">
            <v>2011409</v>
          </cell>
          <cell r="B129" t="str">
            <v>    知识产权宏观管理</v>
          </cell>
          <cell r="C129">
            <v>0</v>
          </cell>
        </row>
        <row r="130">
          <cell r="A130">
            <v>2011410</v>
          </cell>
          <cell r="B130" t="str">
            <v>    商标管理</v>
          </cell>
          <cell r="C130">
            <v>0</v>
          </cell>
        </row>
        <row r="131">
          <cell r="A131">
            <v>2011411</v>
          </cell>
          <cell r="B131" t="str">
            <v>    原产地地理标志管理</v>
          </cell>
          <cell r="C131">
            <v>0</v>
          </cell>
        </row>
        <row r="132">
          <cell r="A132">
            <v>2011450</v>
          </cell>
          <cell r="B132" t="str">
            <v>    事业运行</v>
          </cell>
          <cell r="C132">
            <v>0</v>
          </cell>
        </row>
        <row r="133">
          <cell r="A133">
            <v>2011499</v>
          </cell>
          <cell r="B133" t="str">
            <v>    其他知识产权事务支出</v>
          </cell>
          <cell r="C133">
            <v>0</v>
          </cell>
        </row>
        <row r="134">
          <cell r="A134">
            <v>20123</v>
          </cell>
          <cell r="B134" t="str">
            <v>  民族事务</v>
          </cell>
          <cell r="C134">
            <v>0</v>
          </cell>
        </row>
        <row r="135">
          <cell r="A135">
            <v>2012301</v>
          </cell>
          <cell r="B135" t="str">
            <v>    行政运行</v>
          </cell>
          <cell r="C135">
            <v>0</v>
          </cell>
        </row>
        <row r="136">
          <cell r="A136">
            <v>2012302</v>
          </cell>
          <cell r="B136" t="str">
            <v>    一般行政管理事务</v>
          </cell>
          <cell r="C136">
            <v>0</v>
          </cell>
        </row>
        <row r="137">
          <cell r="A137">
            <v>2012303</v>
          </cell>
          <cell r="B137" t="str">
            <v>    机关服务</v>
          </cell>
          <cell r="C137">
            <v>0</v>
          </cell>
        </row>
        <row r="138">
          <cell r="A138">
            <v>2012304</v>
          </cell>
          <cell r="B138" t="str">
            <v>    民族工作专项</v>
          </cell>
          <cell r="C138">
            <v>0</v>
          </cell>
        </row>
        <row r="139">
          <cell r="A139">
            <v>2012350</v>
          </cell>
          <cell r="B139" t="str">
            <v>    事业运行</v>
          </cell>
          <cell r="C139">
            <v>0</v>
          </cell>
        </row>
        <row r="140">
          <cell r="A140">
            <v>2012399</v>
          </cell>
          <cell r="B140" t="str">
            <v>    其他民族事务支出</v>
          </cell>
          <cell r="C140">
            <v>0</v>
          </cell>
        </row>
        <row r="141">
          <cell r="A141">
            <v>20125</v>
          </cell>
          <cell r="B141" t="str">
            <v>  港澳台事务</v>
          </cell>
          <cell r="C141">
            <v>0</v>
          </cell>
        </row>
        <row r="142">
          <cell r="A142">
            <v>2012501</v>
          </cell>
          <cell r="B142" t="str">
            <v>    行政运行</v>
          </cell>
          <cell r="C142">
            <v>0</v>
          </cell>
        </row>
        <row r="143">
          <cell r="A143">
            <v>2012502</v>
          </cell>
          <cell r="B143" t="str">
            <v>    一般行政管理事务</v>
          </cell>
          <cell r="C143">
            <v>0</v>
          </cell>
        </row>
        <row r="144">
          <cell r="A144">
            <v>2012503</v>
          </cell>
          <cell r="B144" t="str">
            <v>    机关服务</v>
          </cell>
          <cell r="C144">
            <v>0</v>
          </cell>
        </row>
        <row r="145">
          <cell r="A145">
            <v>2012504</v>
          </cell>
          <cell r="B145" t="str">
            <v>    港澳事务</v>
          </cell>
          <cell r="C145">
            <v>0</v>
          </cell>
        </row>
        <row r="146">
          <cell r="A146">
            <v>2012505</v>
          </cell>
          <cell r="B146" t="str">
            <v>    台湾事务</v>
          </cell>
          <cell r="C146">
            <v>0</v>
          </cell>
        </row>
        <row r="147">
          <cell r="A147">
            <v>2012550</v>
          </cell>
          <cell r="B147" t="str">
            <v>    事业运行</v>
          </cell>
          <cell r="C147">
            <v>0</v>
          </cell>
        </row>
        <row r="148">
          <cell r="A148">
            <v>2012599</v>
          </cell>
          <cell r="B148" t="str">
            <v>    其他港澳台事务支出</v>
          </cell>
          <cell r="C148">
            <v>0</v>
          </cell>
        </row>
        <row r="149">
          <cell r="A149">
            <v>20126</v>
          </cell>
          <cell r="B149" t="str">
            <v>  档案事务</v>
          </cell>
          <cell r="C149">
            <v>269</v>
          </cell>
        </row>
        <row r="150">
          <cell r="A150">
            <v>2012601</v>
          </cell>
          <cell r="B150" t="str">
            <v>    行政运行</v>
          </cell>
          <cell r="C150">
            <v>269</v>
          </cell>
        </row>
        <row r="151">
          <cell r="A151">
            <v>2012602</v>
          </cell>
          <cell r="B151" t="str">
            <v>    一般行政管理事务</v>
          </cell>
          <cell r="C151">
            <v>0</v>
          </cell>
        </row>
        <row r="152">
          <cell r="A152">
            <v>2012603</v>
          </cell>
          <cell r="B152" t="str">
            <v>    机关服务</v>
          </cell>
          <cell r="C152">
            <v>0</v>
          </cell>
        </row>
        <row r="153">
          <cell r="A153">
            <v>2012604</v>
          </cell>
          <cell r="B153" t="str">
            <v>    档案馆</v>
          </cell>
          <cell r="C153">
            <v>0</v>
          </cell>
        </row>
        <row r="154">
          <cell r="A154">
            <v>2012699</v>
          </cell>
          <cell r="B154" t="str">
            <v>    其他档案事务支出</v>
          </cell>
          <cell r="C154">
            <v>0</v>
          </cell>
        </row>
        <row r="155">
          <cell r="A155">
            <v>20128</v>
          </cell>
          <cell r="B155" t="str">
            <v>  民主党派及工商联事务</v>
          </cell>
          <cell r="C155">
            <v>0</v>
          </cell>
        </row>
        <row r="156">
          <cell r="A156">
            <v>2012801</v>
          </cell>
          <cell r="B156" t="str">
            <v>    行政运行</v>
          </cell>
          <cell r="C156">
            <v>0</v>
          </cell>
        </row>
        <row r="157">
          <cell r="A157">
            <v>2012802</v>
          </cell>
          <cell r="B157" t="str">
            <v>    一般行政管理事务</v>
          </cell>
          <cell r="C157">
            <v>0</v>
          </cell>
        </row>
        <row r="158">
          <cell r="A158">
            <v>2012803</v>
          </cell>
          <cell r="B158" t="str">
            <v>    机关服务</v>
          </cell>
          <cell r="C158">
            <v>0</v>
          </cell>
        </row>
        <row r="159">
          <cell r="A159">
            <v>2012804</v>
          </cell>
          <cell r="B159" t="str">
            <v>    参政议政</v>
          </cell>
          <cell r="C159">
            <v>0</v>
          </cell>
        </row>
        <row r="160">
          <cell r="A160">
            <v>2012850</v>
          </cell>
          <cell r="B160" t="str">
            <v>    事业运行</v>
          </cell>
          <cell r="C160">
            <v>0</v>
          </cell>
        </row>
        <row r="161">
          <cell r="A161">
            <v>2012899</v>
          </cell>
          <cell r="B161" t="str">
            <v>    其他民主党派及工商联事务支出</v>
          </cell>
          <cell r="C161">
            <v>0</v>
          </cell>
        </row>
        <row r="162">
          <cell r="A162">
            <v>20129</v>
          </cell>
          <cell r="B162" t="str">
            <v>  群众团体事务</v>
          </cell>
          <cell r="C162">
            <v>578</v>
          </cell>
        </row>
        <row r="163">
          <cell r="A163">
            <v>2012901</v>
          </cell>
          <cell r="B163" t="str">
            <v>    行政运行</v>
          </cell>
          <cell r="C163">
            <v>560</v>
          </cell>
        </row>
        <row r="164">
          <cell r="A164">
            <v>2012902</v>
          </cell>
          <cell r="B164" t="str">
            <v>    一般行政管理事务</v>
          </cell>
          <cell r="C164">
            <v>0</v>
          </cell>
        </row>
        <row r="165">
          <cell r="A165">
            <v>2012903</v>
          </cell>
          <cell r="B165" t="str">
            <v>    机关服务</v>
          </cell>
          <cell r="C165">
            <v>0</v>
          </cell>
        </row>
        <row r="166">
          <cell r="A166">
            <v>2012906</v>
          </cell>
          <cell r="B166" t="str">
            <v>    工会事务</v>
          </cell>
          <cell r="C166">
            <v>0</v>
          </cell>
        </row>
        <row r="167">
          <cell r="A167">
            <v>2012950</v>
          </cell>
          <cell r="B167" t="str">
            <v>    事业运行</v>
          </cell>
          <cell r="C167">
            <v>0</v>
          </cell>
        </row>
        <row r="168">
          <cell r="A168">
            <v>2012999</v>
          </cell>
          <cell r="B168" t="str">
            <v>    其他群众团体事务支出</v>
          </cell>
          <cell r="C168">
            <v>18</v>
          </cell>
        </row>
        <row r="169">
          <cell r="A169">
            <v>20131</v>
          </cell>
          <cell r="B169" t="str">
            <v>  党委办公厅(室)及相关机构事务</v>
          </cell>
          <cell r="C169">
            <v>1128</v>
          </cell>
        </row>
        <row r="170">
          <cell r="A170">
            <v>2013101</v>
          </cell>
          <cell r="B170" t="str">
            <v>    行政运行</v>
          </cell>
          <cell r="C170">
            <v>1128</v>
          </cell>
        </row>
        <row r="171">
          <cell r="A171">
            <v>2013102</v>
          </cell>
          <cell r="B171" t="str">
            <v>    一般行政管理事务</v>
          </cell>
          <cell r="C171">
            <v>0</v>
          </cell>
        </row>
        <row r="172">
          <cell r="A172">
            <v>2013103</v>
          </cell>
          <cell r="B172" t="str">
            <v>    机关服务</v>
          </cell>
          <cell r="C172">
            <v>0</v>
          </cell>
        </row>
        <row r="173">
          <cell r="A173">
            <v>2013105</v>
          </cell>
          <cell r="B173" t="str">
            <v>    专项业务</v>
          </cell>
          <cell r="C173">
            <v>0</v>
          </cell>
        </row>
        <row r="174">
          <cell r="A174">
            <v>2013150</v>
          </cell>
          <cell r="B174" t="str">
            <v>    事业运行</v>
          </cell>
          <cell r="C174">
            <v>0</v>
          </cell>
        </row>
        <row r="175">
          <cell r="A175">
            <v>2013199</v>
          </cell>
          <cell r="B175" t="str">
            <v>    其他党委办公厅(室)及相关机构事务支出</v>
          </cell>
          <cell r="C175">
            <v>0</v>
          </cell>
        </row>
        <row r="176">
          <cell r="A176">
            <v>20132</v>
          </cell>
          <cell r="B176" t="str">
            <v>  组织事务</v>
          </cell>
          <cell r="C176">
            <v>347</v>
          </cell>
        </row>
        <row r="177">
          <cell r="A177">
            <v>2013201</v>
          </cell>
          <cell r="B177" t="str">
            <v>    行政运行</v>
          </cell>
          <cell r="C177">
            <v>307</v>
          </cell>
        </row>
        <row r="178">
          <cell r="A178">
            <v>2013202</v>
          </cell>
          <cell r="B178" t="str">
            <v>    一般行政管理事务</v>
          </cell>
          <cell r="C178">
            <v>20</v>
          </cell>
        </row>
        <row r="179">
          <cell r="A179">
            <v>2013203</v>
          </cell>
          <cell r="B179" t="str">
            <v>    机关服务</v>
          </cell>
          <cell r="C179">
            <v>0</v>
          </cell>
        </row>
        <row r="180">
          <cell r="A180">
            <v>2013204</v>
          </cell>
          <cell r="B180" t="str">
            <v>    公务员事务</v>
          </cell>
          <cell r="C180">
            <v>0</v>
          </cell>
        </row>
        <row r="181">
          <cell r="A181">
            <v>2013250</v>
          </cell>
          <cell r="B181" t="str">
            <v>    事业运行</v>
          </cell>
          <cell r="C181">
            <v>0</v>
          </cell>
        </row>
        <row r="182">
          <cell r="A182">
            <v>2013299</v>
          </cell>
          <cell r="B182" t="str">
            <v>    其他组织事务支出</v>
          </cell>
          <cell r="C182">
            <v>20</v>
          </cell>
        </row>
        <row r="183">
          <cell r="A183">
            <v>20133</v>
          </cell>
          <cell r="B183" t="str">
            <v>  宣传事务</v>
          </cell>
          <cell r="C183">
            <v>574</v>
          </cell>
        </row>
        <row r="184">
          <cell r="A184">
            <v>2013301</v>
          </cell>
          <cell r="B184" t="str">
            <v>    行政运行</v>
          </cell>
          <cell r="C184">
            <v>307</v>
          </cell>
        </row>
        <row r="185">
          <cell r="A185">
            <v>2013302</v>
          </cell>
          <cell r="B185" t="str">
            <v>    一般行政管理事务</v>
          </cell>
          <cell r="C185">
            <v>14</v>
          </cell>
        </row>
        <row r="186">
          <cell r="A186">
            <v>2013303</v>
          </cell>
          <cell r="B186" t="str">
            <v>    机关服务</v>
          </cell>
          <cell r="C186">
            <v>0</v>
          </cell>
        </row>
        <row r="187">
          <cell r="A187">
            <v>2013304</v>
          </cell>
          <cell r="B187" t="str">
            <v>    宣传管理</v>
          </cell>
          <cell r="C187">
            <v>0</v>
          </cell>
        </row>
        <row r="188">
          <cell r="A188">
            <v>2013350</v>
          </cell>
          <cell r="B188" t="str">
            <v>    事业运行</v>
          </cell>
          <cell r="C188">
            <v>0</v>
          </cell>
        </row>
        <row r="189">
          <cell r="A189">
            <v>2013399</v>
          </cell>
          <cell r="B189" t="str">
            <v>    其他宣传事务支出</v>
          </cell>
          <cell r="C189">
            <v>253</v>
          </cell>
        </row>
        <row r="190">
          <cell r="A190">
            <v>20134</v>
          </cell>
          <cell r="B190" t="str">
            <v>  统战事务</v>
          </cell>
          <cell r="C190">
            <v>150</v>
          </cell>
        </row>
        <row r="191">
          <cell r="A191">
            <v>2013401</v>
          </cell>
          <cell r="B191" t="str">
            <v>    行政运行</v>
          </cell>
          <cell r="C191">
            <v>147</v>
          </cell>
        </row>
        <row r="192">
          <cell r="A192">
            <v>2013402</v>
          </cell>
          <cell r="B192" t="str">
            <v>    一般行政管理事务</v>
          </cell>
          <cell r="C192">
            <v>0</v>
          </cell>
        </row>
        <row r="193">
          <cell r="A193">
            <v>2013403</v>
          </cell>
          <cell r="B193" t="str">
            <v>    机关服务</v>
          </cell>
          <cell r="C193">
            <v>0</v>
          </cell>
        </row>
        <row r="194">
          <cell r="A194">
            <v>2013404</v>
          </cell>
          <cell r="B194" t="str">
            <v>    宗教事务</v>
          </cell>
          <cell r="C194">
            <v>3</v>
          </cell>
        </row>
        <row r="195">
          <cell r="A195">
            <v>2013405</v>
          </cell>
          <cell r="B195" t="str">
            <v>    华侨事务</v>
          </cell>
          <cell r="C195">
            <v>0</v>
          </cell>
        </row>
        <row r="196">
          <cell r="A196">
            <v>2013450</v>
          </cell>
          <cell r="B196" t="str">
            <v>    事业运行</v>
          </cell>
          <cell r="C196">
            <v>0</v>
          </cell>
        </row>
        <row r="197">
          <cell r="A197">
            <v>2013499</v>
          </cell>
          <cell r="B197" t="str">
            <v>    其他统战事务支出</v>
          </cell>
          <cell r="C197">
            <v>0</v>
          </cell>
        </row>
        <row r="198">
          <cell r="A198">
            <v>20135</v>
          </cell>
          <cell r="B198" t="str">
            <v>  对外联络事务</v>
          </cell>
          <cell r="C198">
            <v>0</v>
          </cell>
        </row>
        <row r="199">
          <cell r="A199">
            <v>2013501</v>
          </cell>
          <cell r="B199" t="str">
            <v>    行政运行</v>
          </cell>
          <cell r="C199">
            <v>0</v>
          </cell>
        </row>
        <row r="200">
          <cell r="A200">
            <v>2013502</v>
          </cell>
          <cell r="B200" t="str">
            <v>    一般行政管理事务</v>
          </cell>
          <cell r="C200">
            <v>0</v>
          </cell>
        </row>
        <row r="201">
          <cell r="A201">
            <v>2013503</v>
          </cell>
          <cell r="B201" t="str">
            <v>    机关服务</v>
          </cell>
          <cell r="C201">
            <v>0</v>
          </cell>
        </row>
        <row r="202">
          <cell r="A202">
            <v>2013550</v>
          </cell>
          <cell r="B202" t="str">
            <v>    事业运行</v>
          </cell>
          <cell r="C202">
            <v>0</v>
          </cell>
        </row>
        <row r="203">
          <cell r="A203">
            <v>2013599</v>
          </cell>
          <cell r="B203" t="str">
            <v>    其他对外联络事务支出</v>
          </cell>
          <cell r="C203">
            <v>0</v>
          </cell>
        </row>
        <row r="204">
          <cell r="A204">
            <v>20136</v>
          </cell>
          <cell r="B204" t="str">
            <v>  其他共产党事务支出(款)</v>
          </cell>
          <cell r="C204">
            <v>0</v>
          </cell>
        </row>
        <row r="205">
          <cell r="A205">
            <v>2013601</v>
          </cell>
          <cell r="B205" t="str">
            <v>    行政运行</v>
          </cell>
          <cell r="C205">
            <v>0</v>
          </cell>
        </row>
        <row r="206">
          <cell r="A206">
            <v>2013602</v>
          </cell>
          <cell r="B206" t="str">
            <v>    一般行政管理事务</v>
          </cell>
          <cell r="C206">
            <v>0</v>
          </cell>
        </row>
        <row r="207">
          <cell r="A207">
            <v>2013603</v>
          </cell>
          <cell r="B207" t="str">
            <v>    机关服务</v>
          </cell>
          <cell r="C207">
            <v>0</v>
          </cell>
        </row>
        <row r="208">
          <cell r="A208">
            <v>2013650</v>
          </cell>
          <cell r="B208" t="str">
            <v>    事业运行</v>
          </cell>
          <cell r="C208">
            <v>0</v>
          </cell>
        </row>
        <row r="209">
          <cell r="A209">
            <v>2013699</v>
          </cell>
          <cell r="B209" t="str">
            <v>    其他共产党事务支出(项)</v>
          </cell>
          <cell r="C209">
            <v>0</v>
          </cell>
        </row>
        <row r="210">
          <cell r="A210">
            <v>20137</v>
          </cell>
          <cell r="B210" t="str">
            <v>  网信事务</v>
          </cell>
          <cell r="C210">
            <v>0</v>
          </cell>
        </row>
        <row r="211">
          <cell r="A211">
            <v>2013701</v>
          </cell>
          <cell r="B211" t="str">
            <v>    行政运行</v>
          </cell>
          <cell r="C211">
            <v>0</v>
          </cell>
        </row>
        <row r="212">
          <cell r="A212">
            <v>2013702</v>
          </cell>
          <cell r="B212" t="str">
            <v>    一般行政管理事务</v>
          </cell>
          <cell r="C212">
            <v>0</v>
          </cell>
        </row>
        <row r="213">
          <cell r="A213">
            <v>2013703</v>
          </cell>
          <cell r="B213" t="str">
            <v>    机关服务</v>
          </cell>
          <cell r="C213">
            <v>0</v>
          </cell>
        </row>
        <row r="214">
          <cell r="A214">
            <v>2013704</v>
          </cell>
          <cell r="B214" t="str">
            <v>    信息安全事务</v>
          </cell>
          <cell r="C214">
            <v>0</v>
          </cell>
        </row>
        <row r="215">
          <cell r="A215">
            <v>2013750</v>
          </cell>
          <cell r="B215" t="str">
            <v>    事业运行</v>
          </cell>
          <cell r="C215">
            <v>0</v>
          </cell>
        </row>
        <row r="216">
          <cell r="A216">
            <v>2013799</v>
          </cell>
          <cell r="B216" t="str">
            <v>    其他网信事务支出</v>
          </cell>
          <cell r="C216">
            <v>0</v>
          </cell>
        </row>
        <row r="217">
          <cell r="A217">
            <v>20138</v>
          </cell>
          <cell r="B217" t="str">
            <v>  市场监督管理事务</v>
          </cell>
          <cell r="C217">
            <v>1669</v>
          </cell>
        </row>
        <row r="218">
          <cell r="A218">
            <v>2013801</v>
          </cell>
          <cell r="B218" t="str">
            <v>    行政运行</v>
          </cell>
          <cell r="C218">
            <v>1643</v>
          </cell>
        </row>
        <row r="219">
          <cell r="A219">
            <v>2013802</v>
          </cell>
          <cell r="B219" t="str">
            <v>    一般行政管理事务</v>
          </cell>
          <cell r="C219">
            <v>0</v>
          </cell>
        </row>
        <row r="220">
          <cell r="A220">
            <v>2013803</v>
          </cell>
          <cell r="B220" t="str">
            <v>    机关服务</v>
          </cell>
          <cell r="C220">
            <v>0</v>
          </cell>
        </row>
        <row r="221">
          <cell r="A221">
            <v>2013804</v>
          </cell>
          <cell r="B221" t="str">
            <v>    市场主体管理</v>
          </cell>
          <cell r="C221">
            <v>0</v>
          </cell>
        </row>
        <row r="222">
          <cell r="A222">
            <v>2013805</v>
          </cell>
          <cell r="B222" t="str">
            <v>    市场秩序执法</v>
          </cell>
          <cell r="C222">
            <v>0</v>
          </cell>
        </row>
        <row r="223">
          <cell r="A223">
            <v>2013808</v>
          </cell>
          <cell r="B223" t="str">
            <v>    信息化建设</v>
          </cell>
          <cell r="C223">
            <v>0</v>
          </cell>
        </row>
        <row r="224">
          <cell r="A224">
            <v>2013810</v>
          </cell>
          <cell r="B224" t="str">
            <v>    质量基础</v>
          </cell>
          <cell r="C224">
            <v>0</v>
          </cell>
        </row>
        <row r="225">
          <cell r="A225">
            <v>2013812</v>
          </cell>
          <cell r="B225" t="str">
            <v>    药品事务</v>
          </cell>
          <cell r="C225">
            <v>6</v>
          </cell>
        </row>
        <row r="226">
          <cell r="A226">
            <v>2013813</v>
          </cell>
          <cell r="B226" t="str">
            <v>    医疗器械事务</v>
          </cell>
          <cell r="C226">
            <v>0</v>
          </cell>
        </row>
        <row r="227">
          <cell r="A227">
            <v>2013814</v>
          </cell>
          <cell r="B227" t="str">
            <v>    化妆品事务</v>
          </cell>
          <cell r="C227">
            <v>0</v>
          </cell>
        </row>
        <row r="228">
          <cell r="A228">
            <v>2013815</v>
          </cell>
          <cell r="B228" t="str">
            <v>    质量安全监管</v>
          </cell>
          <cell r="C228">
            <v>0</v>
          </cell>
        </row>
        <row r="229">
          <cell r="A229">
            <v>2013816</v>
          </cell>
          <cell r="B229" t="str">
            <v>    食品安全监管</v>
          </cell>
          <cell r="C229">
            <v>10</v>
          </cell>
        </row>
        <row r="230">
          <cell r="A230">
            <v>2013850</v>
          </cell>
          <cell r="B230" t="str">
            <v>    事业运行</v>
          </cell>
          <cell r="C230">
            <v>0</v>
          </cell>
        </row>
        <row r="231">
          <cell r="A231">
            <v>2013899</v>
          </cell>
          <cell r="B231" t="str">
            <v>    其他市场监督管理事务</v>
          </cell>
          <cell r="C231">
            <v>10</v>
          </cell>
        </row>
        <row r="232">
          <cell r="A232">
            <v>20199</v>
          </cell>
          <cell r="B232" t="str">
            <v>  其他一般公共服务支出(款)</v>
          </cell>
          <cell r="C232">
            <v>368</v>
          </cell>
        </row>
        <row r="233">
          <cell r="A233">
            <v>2019901</v>
          </cell>
          <cell r="B233" t="str">
            <v>    国家赔偿费用支出</v>
          </cell>
          <cell r="C233">
            <v>0</v>
          </cell>
        </row>
        <row r="234">
          <cell r="A234">
            <v>2019999</v>
          </cell>
          <cell r="B234" t="str">
            <v>    其他一般公共服务支出(项)</v>
          </cell>
          <cell r="C234">
            <v>368</v>
          </cell>
        </row>
        <row r="235">
          <cell r="A235">
            <v>202</v>
          </cell>
          <cell r="B235" t="str">
            <v>外交支出</v>
          </cell>
          <cell r="C235">
            <v>0</v>
          </cell>
        </row>
        <row r="236">
          <cell r="A236">
            <v>20201</v>
          </cell>
          <cell r="B236" t="str">
            <v>  外交管理事务</v>
          </cell>
          <cell r="C236">
            <v>0</v>
          </cell>
        </row>
        <row r="237">
          <cell r="A237">
            <v>2020101</v>
          </cell>
          <cell r="B237" t="str">
            <v>    行政运行</v>
          </cell>
          <cell r="C237">
            <v>0</v>
          </cell>
        </row>
        <row r="238">
          <cell r="A238">
            <v>2020102</v>
          </cell>
          <cell r="B238" t="str">
            <v>    一般行政管理事务</v>
          </cell>
          <cell r="C238">
            <v>0</v>
          </cell>
        </row>
        <row r="239">
          <cell r="A239">
            <v>2020103</v>
          </cell>
          <cell r="B239" t="str">
            <v>    机关服务</v>
          </cell>
          <cell r="C239">
            <v>0</v>
          </cell>
        </row>
        <row r="240">
          <cell r="A240">
            <v>2020104</v>
          </cell>
          <cell r="B240" t="str">
            <v>    专项业务</v>
          </cell>
          <cell r="C240">
            <v>0</v>
          </cell>
        </row>
        <row r="241">
          <cell r="A241">
            <v>2020150</v>
          </cell>
          <cell r="B241" t="str">
            <v>    事业运行</v>
          </cell>
          <cell r="C241">
            <v>0</v>
          </cell>
        </row>
        <row r="242">
          <cell r="A242">
            <v>2020199</v>
          </cell>
          <cell r="B242" t="str">
            <v>    其他外交管理事务支出</v>
          </cell>
          <cell r="C242">
            <v>0</v>
          </cell>
        </row>
        <row r="243">
          <cell r="A243">
            <v>20202</v>
          </cell>
          <cell r="B243" t="str">
            <v>  驻外机构</v>
          </cell>
          <cell r="C243">
            <v>0</v>
          </cell>
        </row>
        <row r="244">
          <cell r="A244">
            <v>2020201</v>
          </cell>
          <cell r="B244" t="str">
            <v>    驻外使领馆(团、处)</v>
          </cell>
          <cell r="C244">
            <v>0</v>
          </cell>
        </row>
        <row r="245">
          <cell r="A245">
            <v>2020202</v>
          </cell>
          <cell r="B245" t="str">
            <v>    其他驻外机构支出</v>
          </cell>
          <cell r="C245">
            <v>0</v>
          </cell>
        </row>
        <row r="246">
          <cell r="A246">
            <v>20203</v>
          </cell>
          <cell r="B246" t="str">
            <v>  对外援助</v>
          </cell>
          <cell r="C246">
            <v>0</v>
          </cell>
        </row>
        <row r="247">
          <cell r="A247">
            <v>2020304</v>
          </cell>
          <cell r="B247" t="str">
            <v>    援外优惠贷款贴息</v>
          </cell>
          <cell r="C247">
            <v>0</v>
          </cell>
        </row>
        <row r="248">
          <cell r="A248">
            <v>2020306</v>
          </cell>
          <cell r="B248" t="str">
            <v>    对外援助</v>
          </cell>
          <cell r="C248">
            <v>0</v>
          </cell>
        </row>
        <row r="249">
          <cell r="A249">
            <v>20204</v>
          </cell>
          <cell r="B249" t="str">
            <v>  国际组织</v>
          </cell>
          <cell r="C249">
            <v>0</v>
          </cell>
        </row>
        <row r="250">
          <cell r="A250">
            <v>2020401</v>
          </cell>
          <cell r="B250" t="str">
            <v>    国际组织会费</v>
          </cell>
          <cell r="C250">
            <v>0</v>
          </cell>
        </row>
        <row r="251">
          <cell r="A251">
            <v>2020402</v>
          </cell>
          <cell r="B251" t="str">
            <v>    国际组织捐赠</v>
          </cell>
          <cell r="C251">
            <v>0</v>
          </cell>
        </row>
        <row r="252">
          <cell r="A252">
            <v>2020403</v>
          </cell>
          <cell r="B252" t="str">
            <v>    维和摊款</v>
          </cell>
          <cell r="C252">
            <v>0</v>
          </cell>
        </row>
        <row r="253">
          <cell r="A253">
            <v>2020404</v>
          </cell>
          <cell r="B253" t="str">
            <v>    国际组织股金及基金</v>
          </cell>
          <cell r="C253">
            <v>0</v>
          </cell>
        </row>
        <row r="254">
          <cell r="A254">
            <v>2020499</v>
          </cell>
          <cell r="B254" t="str">
            <v>    其他国际组织支出</v>
          </cell>
          <cell r="C254">
            <v>0</v>
          </cell>
        </row>
        <row r="255">
          <cell r="A255">
            <v>20205</v>
          </cell>
          <cell r="B255" t="str">
            <v>  对外合作与交流</v>
          </cell>
          <cell r="C255">
            <v>0</v>
          </cell>
        </row>
        <row r="256">
          <cell r="A256">
            <v>2020503</v>
          </cell>
          <cell r="B256" t="str">
            <v>    在华国际会议</v>
          </cell>
          <cell r="C256">
            <v>0</v>
          </cell>
        </row>
        <row r="257">
          <cell r="A257">
            <v>2020504</v>
          </cell>
          <cell r="B257" t="str">
            <v>    国际交流活动</v>
          </cell>
          <cell r="C257">
            <v>0</v>
          </cell>
        </row>
        <row r="258">
          <cell r="A258">
            <v>2020505</v>
          </cell>
          <cell r="B258" t="str">
            <v>    对外合作活动</v>
          </cell>
          <cell r="C258">
            <v>0</v>
          </cell>
        </row>
        <row r="259">
          <cell r="A259">
            <v>2020599</v>
          </cell>
          <cell r="B259" t="str">
            <v>    其他对外合作与交流支出</v>
          </cell>
          <cell r="C259">
            <v>0</v>
          </cell>
        </row>
        <row r="260">
          <cell r="A260">
            <v>20206</v>
          </cell>
          <cell r="B260" t="str">
            <v>  对外宣传(款)</v>
          </cell>
          <cell r="C260">
            <v>0</v>
          </cell>
        </row>
        <row r="261">
          <cell r="A261">
            <v>2020601</v>
          </cell>
          <cell r="B261" t="str">
            <v>    对外宣传(项)</v>
          </cell>
          <cell r="C261">
            <v>0</v>
          </cell>
        </row>
        <row r="262">
          <cell r="A262">
            <v>20207</v>
          </cell>
          <cell r="B262" t="str">
            <v>  边界勘界联检</v>
          </cell>
          <cell r="C262">
            <v>0</v>
          </cell>
        </row>
        <row r="263">
          <cell r="A263">
            <v>2020701</v>
          </cell>
          <cell r="B263" t="str">
            <v>    边界勘界</v>
          </cell>
          <cell r="C263">
            <v>0</v>
          </cell>
        </row>
        <row r="264">
          <cell r="A264">
            <v>2020702</v>
          </cell>
          <cell r="B264" t="str">
            <v>    边界联检</v>
          </cell>
          <cell r="C264">
            <v>0</v>
          </cell>
        </row>
        <row r="265">
          <cell r="A265">
            <v>2020703</v>
          </cell>
          <cell r="B265" t="str">
            <v>    边界界桩维护</v>
          </cell>
          <cell r="C265">
            <v>0</v>
          </cell>
        </row>
        <row r="266">
          <cell r="A266">
            <v>2020799</v>
          </cell>
          <cell r="B266" t="str">
            <v>    其他支出</v>
          </cell>
          <cell r="C266">
            <v>0</v>
          </cell>
        </row>
        <row r="267">
          <cell r="A267">
            <v>20208</v>
          </cell>
          <cell r="B267" t="str">
            <v>  国际发展合作</v>
          </cell>
          <cell r="C267">
            <v>0</v>
          </cell>
        </row>
        <row r="268">
          <cell r="A268">
            <v>2020801</v>
          </cell>
          <cell r="B268" t="str">
            <v>    行政运行</v>
          </cell>
          <cell r="C268">
            <v>0</v>
          </cell>
        </row>
        <row r="269">
          <cell r="A269">
            <v>2020802</v>
          </cell>
          <cell r="B269" t="str">
            <v>    一般行政管理事务</v>
          </cell>
          <cell r="C269">
            <v>0</v>
          </cell>
        </row>
        <row r="270">
          <cell r="A270">
            <v>2020803</v>
          </cell>
          <cell r="B270" t="str">
            <v>    机关服务</v>
          </cell>
          <cell r="C270">
            <v>0</v>
          </cell>
        </row>
        <row r="271">
          <cell r="A271">
            <v>2020850</v>
          </cell>
          <cell r="B271" t="str">
            <v>    事业运行</v>
          </cell>
          <cell r="C271">
            <v>0</v>
          </cell>
        </row>
        <row r="272">
          <cell r="A272">
            <v>2020899</v>
          </cell>
          <cell r="B272" t="str">
            <v>    其他国际发展合作支出</v>
          </cell>
          <cell r="C272">
            <v>0</v>
          </cell>
        </row>
        <row r="273">
          <cell r="A273">
            <v>20299</v>
          </cell>
          <cell r="B273" t="str">
            <v>  其他外交支出(款)</v>
          </cell>
          <cell r="C273">
            <v>0</v>
          </cell>
        </row>
        <row r="274">
          <cell r="A274">
            <v>2029999</v>
          </cell>
          <cell r="B274" t="str">
            <v>    其他外交支出(项)</v>
          </cell>
          <cell r="C274">
            <v>0</v>
          </cell>
        </row>
        <row r="275">
          <cell r="A275">
            <v>203</v>
          </cell>
          <cell r="B275" t="str">
            <v>国防支出</v>
          </cell>
          <cell r="C275">
            <v>101</v>
          </cell>
        </row>
        <row r="276">
          <cell r="A276">
            <v>20301</v>
          </cell>
          <cell r="B276" t="str">
            <v>  现役部队(款)</v>
          </cell>
          <cell r="C276">
            <v>0</v>
          </cell>
        </row>
        <row r="277">
          <cell r="A277">
            <v>2030101</v>
          </cell>
          <cell r="B277" t="str">
            <v>    现役部队(项)</v>
          </cell>
          <cell r="C277">
            <v>0</v>
          </cell>
        </row>
        <row r="278">
          <cell r="A278">
            <v>20304</v>
          </cell>
          <cell r="B278" t="str">
            <v>  国防科研事业(款)</v>
          </cell>
          <cell r="C278">
            <v>0</v>
          </cell>
        </row>
        <row r="279">
          <cell r="A279">
            <v>2030401</v>
          </cell>
          <cell r="B279" t="str">
            <v>    国防科研事业(项)</v>
          </cell>
          <cell r="C279">
            <v>0</v>
          </cell>
        </row>
        <row r="280">
          <cell r="A280">
            <v>20305</v>
          </cell>
          <cell r="B280" t="str">
            <v>  专项工程(款)</v>
          </cell>
          <cell r="C280">
            <v>0</v>
          </cell>
        </row>
        <row r="281">
          <cell r="A281">
            <v>2030501</v>
          </cell>
          <cell r="B281" t="str">
            <v>    专项工程(项)</v>
          </cell>
          <cell r="C281">
            <v>0</v>
          </cell>
        </row>
        <row r="282">
          <cell r="A282">
            <v>20306</v>
          </cell>
          <cell r="B282" t="str">
            <v>  国防动员</v>
          </cell>
          <cell r="C282">
            <v>101</v>
          </cell>
        </row>
        <row r="283">
          <cell r="A283">
            <v>2030601</v>
          </cell>
          <cell r="B283" t="str">
            <v>    兵役征集</v>
          </cell>
          <cell r="C283">
            <v>4</v>
          </cell>
        </row>
        <row r="284">
          <cell r="A284">
            <v>2030602</v>
          </cell>
          <cell r="B284" t="str">
            <v>    经济动员</v>
          </cell>
          <cell r="C284">
            <v>0</v>
          </cell>
        </row>
        <row r="285">
          <cell r="A285">
            <v>2030603</v>
          </cell>
          <cell r="B285" t="str">
            <v>    人民防空</v>
          </cell>
          <cell r="C285">
            <v>0</v>
          </cell>
        </row>
        <row r="286">
          <cell r="A286">
            <v>2030604</v>
          </cell>
          <cell r="B286" t="str">
            <v>    交通战备</v>
          </cell>
          <cell r="C286">
            <v>0</v>
          </cell>
        </row>
        <row r="287">
          <cell r="A287">
            <v>2030605</v>
          </cell>
          <cell r="B287" t="str">
            <v>    国防教育</v>
          </cell>
          <cell r="C287">
            <v>0</v>
          </cell>
        </row>
        <row r="288">
          <cell r="A288">
            <v>2030606</v>
          </cell>
          <cell r="B288" t="str">
            <v>    预备役部队</v>
          </cell>
          <cell r="C288">
            <v>0</v>
          </cell>
        </row>
        <row r="289">
          <cell r="A289">
            <v>2030607</v>
          </cell>
          <cell r="B289" t="str">
            <v>    民兵</v>
          </cell>
          <cell r="C289">
            <v>0</v>
          </cell>
        </row>
        <row r="290">
          <cell r="A290">
            <v>2030608</v>
          </cell>
          <cell r="B290" t="str">
            <v>    边海防</v>
          </cell>
          <cell r="C290">
            <v>0</v>
          </cell>
        </row>
        <row r="291">
          <cell r="A291">
            <v>2030699</v>
          </cell>
          <cell r="B291" t="str">
            <v>    其他国防动员支出</v>
          </cell>
          <cell r="C291">
            <v>97</v>
          </cell>
        </row>
        <row r="292">
          <cell r="A292">
            <v>20399</v>
          </cell>
          <cell r="B292" t="str">
            <v>  其他国防支出(款)</v>
          </cell>
          <cell r="C292">
            <v>0</v>
          </cell>
        </row>
        <row r="293">
          <cell r="A293">
            <v>2039999</v>
          </cell>
          <cell r="B293" t="str">
            <v>    其他国防支出(项)</v>
          </cell>
          <cell r="C293">
            <v>0</v>
          </cell>
        </row>
        <row r="294">
          <cell r="A294">
            <v>204</v>
          </cell>
          <cell r="B294" t="str">
            <v>公共安全支出</v>
          </cell>
          <cell r="C294">
            <v>8272</v>
          </cell>
        </row>
        <row r="295">
          <cell r="A295">
            <v>20401</v>
          </cell>
          <cell r="B295" t="str">
            <v>  武装警察部队(款)</v>
          </cell>
          <cell r="C295">
            <v>50</v>
          </cell>
        </row>
        <row r="296">
          <cell r="A296">
            <v>2040101</v>
          </cell>
          <cell r="B296" t="str">
            <v>    武装警察部队(项)</v>
          </cell>
          <cell r="C296">
            <v>50</v>
          </cell>
        </row>
        <row r="297">
          <cell r="A297">
            <v>2040199</v>
          </cell>
          <cell r="B297" t="str">
            <v>    其他武装警察部队支出</v>
          </cell>
          <cell r="C297">
            <v>0</v>
          </cell>
        </row>
        <row r="298">
          <cell r="A298">
            <v>20402</v>
          </cell>
          <cell r="B298" t="str">
            <v>  公安</v>
          </cell>
          <cell r="C298">
            <v>7384</v>
          </cell>
        </row>
        <row r="299">
          <cell r="A299">
            <v>2040201</v>
          </cell>
          <cell r="B299" t="str">
            <v>    行政运行</v>
          </cell>
          <cell r="C299">
            <v>5642</v>
          </cell>
        </row>
        <row r="300">
          <cell r="A300">
            <v>2040202</v>
          </cell>
          <cell r="B300" t="str">
            <v>    一般行政管理事务</v>
          </cell>
          <cell r="C300">
            <v>0</v>
          </cell>
        </row>
        <row r="301">
          <cell r="A301">
            <v>2040203</v>
          </cell>
          <cell r="B301" t="str">
            <v>    机关服务</v>
          </cell>
          <cell r="C301">
            <v>0</v>
          </cell>
        </row>
        <row r="302">
          <cell r="A302">
            <v>2040219</v>
          </cell>
          <cell r="B302" t="str">
            <v>    信息化建设</v>
          </cell>
          <cell r="C302">
            <v>0</v>
          </cell>
        </row>
        <row r="303">
          <cell r="A303">
            <v>2040220</v>
          </cell>
          <cell r="B303" t="str">
            <v>    执法办案</v>
          </cell>
          <cell r="C303">
            <v>1642</v>
          </cell>
        </row>
        <row r="304">
          <cell r="A304">
            <v>2040221</v>
          </cell>
          <cell r="B304" t="str">
            <v>    特别业务</v>
          </cell>
          <cell r="C304">
            <v>0</v>
          </cell>
        </row>
        <row r="305">
          <cell r="A305">
            <v>2040222</v>
          </cell>
          <cell r="B305" t="str">
            <v>    特勤业务</v>
          </cell>
          <cell r="C305">
            <v>0</v>
          </cell>
        </row>
        <row r="306">
          <cell r="A306">
            <v>2040223</v>
          </cell>
          <cell r="B306" t="str">
            <v>    移民事务</v>
          </cell>
          <cell r="C306">
            <v>0</v>
          </cell>
        </row>
        <row r="307">
          <cell r="A307">
            <v>2040250</v>
          </cell>
          <cell r="B307" t="str">
            <v>    事业运行</v>
          </cell>
          <cell r="C307">
            <v>0</v>
          </cell>
        </row>
        <row r="308">
          <cell r="A308">
            <v>2040299</v>
          </cell>
          <cell r="B308" t="str">
            <v>    其他公安支出</v>
          </cell>
          <cell r="C308">
            <v>100</v>
          </cell>
        </row>
        <row r="309">
          <cell r="A309">
            <v>20403</v>
          </cell>
          <cell r="B309" t="str">
            <v>  国家安全</v>
          </cell>
          <cell r="C309">
            <v>0</v>
          </cell>
        </row>
        <row r="310">
          <cell r="A310">
            <v>2040301</v>
          </cell>
          <cell r="B310" t="str">
            <v>    行政运行</v>
          </cell>
          <cell r="C310">
            <v>0</v>
          </cell>
        </row>
        <row r="311">
          <cell r="A311">
            <v>2040302</v>
          </cell>
          <cell r="B311" t="str">
            <v>    一般行政管理事务</v>
          </cell>
          <cell r="C311">
            <v>0</v>
          </cell>
        </row>
        <row r="312">
          <cell r="A312">
            <v>2040303</v>
          </cell>
          <cell r="B312" t="str">
            <v>    机关服务</v>
          </cell>
          <cell r="C312">
            <v>0</v>
          </cell>
        </row>
        <row r="313">
          <cell r="A313">
            <v>2040304</v>
          </cell>
          <cell r="B313" t="str">
            <v>    安全业务</v>
          </cell>
          <cell r="C313">
            <v>0</v>
          </cell>
        </row>
        <row r="314">
          <cell r="A314">
            <v>2040350</v>
          </cell>
          <cell r="B314" t="str">
            <v>    事业运行</v>
          </cell>
          <cell r="C314">
            <v>0</v>
          </cell>
        </row>
        <row r="315">
          <cell r="A315">
            <v>2040399</v>
          </cell>
          <cell r="B315" t="str">
            <v>    其他国家安全支出</v>
          </cell>
          <cell r="C315">
            <v>0</v>
          </cell>
        </row>
        <row r="316">
          <cell r="A316">
            <v>20404</v>
          </cell>
          <cell r="B316" t="str">
            <v>  检察</v>
          </cell>
          <cell r="C316">
            <v>0</v>
          </cell>
        </row>
        <row r="317">
          <cell r="A317">
            <v>2040401</v>
          </cell>
          <cell r="B317" t="str">
            <v>    行政运行</v>
          </cell>
          <cell r="C317">
            <v>0</v>
          </cell>
        </row>
        <row r="318">
          <cell r="A318">
            <v>2040402</v>
          </cell>
          <cell r="B318" t="str">
            <v>    一般行政管理事务</v>
          </cell>
          <cell r="C318">
            <v>0</v>
          </cell>
        </row>
        <row r="319">
          <cell r="A319">
            <v>2040403</v>
          </cell>
          <cell r="B319" t="str">
            <v>    机关服务</v>
          </cell>
          <cell r="C319">
            <v>0</v>
          </cell>
        </row>
        <row r="320">
          <cell r="A320">
            <v>2040409</v>
          </cell>
          <cell r="B320" t="str">
            <v>    “两房”建设</v>
          </cell>
          <cell r="C320">
            <v>0</v>
          </cell>
        </row>
        <row r="321">
          <cell r="A321">
            <v>2040410</v>
          </cell>
          <cell r="B321" t="str">
            <v>    检察监督</v>
          </cell>
          <cell r="C321">
            <v>0</v>
          </cell>
        </row>
        <row r="322">
          <cell r="A322">
            <v>2040450</v>
          </cell>
          <cell r="B322" t="str">
            <v>    事业运行</v>
          </cell>
          <cell r="C322">
            <v>0</v>
          </cell>
        </row>
        <row r="323">
          <cell r="A323">
            <v>2040499</v>
          </cell>
          <cell r="B323" t="str">
            <v>    其他检察支出</v>
          </cell>
          <cell r="C323">
            <v>0</v>
          </cell>
        </row>
        <row r="324">
          <cell r="A324">
            <v>20405</v>
          </cell>
          <cell r="B324" t="str">
            <v>  法院</v>
          </cell>
          <cell r="C324">
            <v>35</v>
          </cell>
        </row>
        <row r="325">
          <cell r="A325">
            <v>2040501</v>
          </cell>
          <cell r="B325" t="str">
            <v>    行政运行</v>
          </cell>
          <cell r="C325">
            <v>35</v>
          </cell>
        </row>
        <row r="326">
          <cell r="A326">
            <v>2040502</v>
          </cell>
          <cell r="B326" t="str">
            <v>    一般行政管理事务</v>
          </cell>
          <cell r="C326">
            <v>0</v>
          </cell>
        </row>
        <row r="327">
          <cell r="A327">
            <v>2040503</v>
          </cell>
          <cell r="B327" t="str">
            <v>    机关服务</v>
          </cell>
          <cell r="C327">
            <v>0</v>
          </cell>
        </row>
        <row r="328">
          <cell r="A328">
            <v>2040504</v>
          </cell>
          <cell r="B328" t="str">
            <v>    案件审判</v>
          </cell>
          <cell r="C328">
            <v>0</v>
          </cell>
        </row>
        <row r="329">
          <cell r="A329">
            <v>2040505</v>
          </cell>
          <cell r="B329" t="str">
            <v>    案件执行</v>
          </cell>
          <cell r="C329">
            <v>0</v>
          </cell>
        </row>
        <row r="330">
          <cell r="A330">
            <v>2040506</v>
          </cell>
          <cell r="B330" t="str">
            <v>    “两庭”建设</v>
          </cell>
          <cell r="C330">
            <v>0</v>
          </cell>
        </row>
        <row r="331">
          <cell r="A331">
            <v>2040550</v>
          </cell>
          <cell r="B331" t="str">
            <v>    事业运行</v>
          </cell>
          <cell r="C331">
            <v>0</v>
          </cell>
        </row>
        <row r="332">
          <cell r="A332">
            <v>2040599</v>
          </cell>
          <cell r="B332" t="str">
            <v>    其他法院支出</v>
          </cell>
          <cell r="C332">
            <v>0</v>
          </cell>
        </row>
        <row r="333">
          <cell r="A333">
            <v>20406</v>
          </cell>
          <cell r="B333" t="str">
            <v>  司法</v>
          </cell>
          <cell r="C333">
            <v>803</v>
          </cell>
        </row>
        <row r="334">
          <cell r="A334">
            <v>2040601</v>
          </cell>
          <cell r="B334" t="str">
            <v>    行政运行</v>
          </cell>
          <cell r="C334">
            <v>785</v>
          </cell>
        </row>
        <row r="335">
          <cell r="A335">
            <v>2040602</v>
          </cell>
          <cell r="B335" t="str">
            <v>    一般行政管理事务</v>
          </cell>
          <cell r="C335">
            <v>0</v>
          </cell>
        </row>
        <row r="336">
          <cell r="A336">
            <v>2040603</v>
          </cell>
          <cell r="B336" t="str">
            <v>    机关服务</v>
          </cell>
          <cell r="C336">
            <v>0</v>
          </cell>
        </row>
        <row r="337">
          <cell r="A337">
            <v>2040604</v>
          </cell>
          <cell r="B337" t="str">
            <v>    基层司法业务</v>
          </cell>
          <cell r="C337">
            <v>6</v>
          </cell>
        </row>
        <row r="338">
          <cell r="A338">
            <v>2040605</v>
          </cell>
          <cell r="B338" t="str">
            <v>    普法宣传</v>
          </cell>
          <cell r="C338">
            <v>12</v>
          </cell>
        </row>
        <row r="339">
          <cell r="A339">
            <v>2040606</v>
          </cell>
          <cell r="B339" t="str">
            <v>    律师管理</v>
          </cell>
          <cell r="C339">
            <v>0</v>
          </cell>
        </row>
        <row r="340">
          <cell r="A340">
            <v>2040607</v>
          </cell>
          <cell r="B340" t="str">
            <v>    公共法律服务</v>
          </cell>
          <cell r="C340">
            <v>0</v>
          </cell>
        </row>
        <row r="341">
          <cell r="A341">
            <v>2040608</v>
          </cell>
          <cell r="B341" t="str">
            <v>    国家统一法律职业资格考试</v>
          </cell>
          <cell r="C341">
            <v>0</v>
          </cell>
        </row>
        <row r="342">
          <cell r="A342">
            <v>2040610</v>
          </cell>
          <cell r="B342" t="str">
            <v>    社区矫正</v>
          </cell>
          <cell r="C342">
            <v>0</v>
          </cell>
        </row>
        <row r="343">
          <cell r="A343">
            <v>2040612</v>
          </cell>
          <cell r="B343" t="str">
            <v>    法制建设</v>
          </cell>
          <cell r="C343">
            <v>0</v>
          </cell>
        </row>
        <row r="344">
          <cell r="A344">
            <v>2040613</v>
          </cell>
          <cell r="B344" t="str">
            <v>    信息化建设</v>
          </cell>
          <cell r="C344">
            <v>0</v>
          </cell>
        </row>
        <row r="345">
          <cell r="A345">
            <v>2040650</v>
          </cell>
          <cell r="B345" t="str">
            <v>    事业运行</v>
          </cell>
          <cell r="C345">
            <v>0</v>
          </cell>
        </row>
        <row r="346">
          <cell r="A346">
            <v>2040699</v>
          </cell>
          <cell r="B346" t="str">
            <v>    其他司法支出</v>
          </cell>
          <cell r="C346">
            <v>0</v>
          </cell>
        </row>
        <row r="347">
          <cell r="A347">
            <v>20407</v>
          </cell>
          <cell r="B347" t="str">
            <v>  监狱</v>
          </cell>
          <cell r="C347">
            <v>0</v>
          </cell>
        </row>
        <row r="348">
          <cell r="A348">
            <v>2040701</v>
          </cell>
          <cell r="B348" t="str">
            <v>    行政运行</v>
          </cell>
          <cell r="C348">
            <v>0</v>
          </cell>
        </row>
        <row r="349">
          <cell r="A349">
            <v>2040702</v>
          </cell>
          <cell r="B349" t="str">
            <v>    一般行政管理事务</v>
          </cell>
          <cell r="C349">
            <v>0</v>
          </cell>
        </row>
        <row r="350">
          <cell r="A350">
            <v>2040703</v>
          </cell>
          <cell r="B350" t="str">
            <v>    机关服务</v>
          </cell>
          <cell r="C350">
            <v>0</v>
          </cell>
        </row>
        <row r="351">
          <cell r="A351">
            <v>2040704</v>
          </cell>
          <cell r="B351" t="str">
            <v>    犯人生活</v>
          </cell>
          <cell r="C351">
            <v>0</v>
          </cell>
        </row>
        <row r="352">
          <cell r="A352">
            <v>2040705</v>
          </cell>
          <cell r="B352" t="str">
            <v>    犯人改造</v>
          </cell>
          <cell r="C352">
            <v>0</v>
          </cell>
        </row>
        <row r="353">
          <cell r="A353">
            <v>2040706</v>
          </cell>
          <cell r="B353" t="str">
            <v>    狱政设施建设</v>
          </cell>
          <cell r="C353">
            <v>0</v>
          </cell>
        </row>
        <row r="354">
          <cell r="A354">
            <v>2040707</v>
          </cell>
          <cell r="B354" t="str">
            <v>    信息化建设</v>
          </cell>
          <cell r="C354">
            <v>0</v>
          </cell>
        </row>
        <row r="355">
          <cell r="A355">
            <v>2040750</v>
          </cell>
          <cell r="B355" t="str">
            <v>    事业运行</v>
          </cell>
          <cell r="C355">
            <v>0</v>
          </cell>
        </row>
        <row r="356">
          <cell r="A356">
            <v>2040799</v>
          </cell>
          <cell r="B356" t="str">
            <v>    其他监狱支出</v>
          </cell>
          <cell r="C356">
            <v>0</v>
          </cell>
        </row>
        <row r="357">
          <cell r="A357">
            <v>20408</v>
          </cell>
          <cell r="B357" t="str">
            <v>  强制隔离戒毒</v>
          </cell>
          <cell r="C357">
            <v>0</v>
          </cell>
        </row>
        <row r="358">
          <cell r="A358">
            <v>2040801</v>
          </cell>
          <cell r="B358" t="str">
            <v>    行政运行</v>
          </cell>
          <cell r="C358">
            <v>0</v>
          </cell>
        </row>
        <row r="359">
          <cell r="A359">
            <v>2040802</v>
          </cell>
          <cell r="B359" t="str">
            <v>    一般行政管理事务</v>
          </cell>
          <cell r="C359">
            <v>0</v>
          </cell>
        </row>
        <row r="360">
          <cell r="A360">
            <v>2040803</v>
          </cell>
          <cell r="B360" t="str">
            <v>    机关服务</v>
          </cell>
          <cell r="C360">
            <v>0</v>
          </cell>
        </row>
        <row r="361">
          <cell r="A361">
            <v>2040804</v>
          </cell>
          <cell r="B361" t="str">
            <v>    强制隔离戒毒人员生活</v>
          </cell>
          <cell r="C361">
            <v>0</v>
          </cell>
        </row>
        <row r="362">
          <cell r="A362">
            <v>2040805</v>
          </cell>
          <cell r="B362" t="str">
            <v>    强制隔离戒毒人员教育</v>
          </cell>
          <cell r="C362">
            <v>0</v>
          </cell>
        </row>
        <row r="363">
          <cell r="A363">
            <v>2040806</v>
          </cell>
          <cell r="B363" t="str">
            <v>    所政设施建设</v>
          </cell>
          <cell r="C363">
            <v>0</v>
          </cell>
        </row>
        <row r="364">
          <cell r="A364">
            <v>2040807</v>
          </cell>
          <cell r="B364" t="str">
            <v>    信息化建设</v>
          </cell>
          <cell r="C364">
            <v>0</v>
          </cell>
        </row>
        <row r="365">
          <cell r="A365">
            <v>2040850</v>
          </cell>
          <cell r="B365" t="str">
            <v>    事业运行</v>
          </cell>
          <cell r="C365">
            <v>0</v>
          </cell>
        </row>
        <row r="366">
          <cell r="A366">
            <v>2040899</v>
          </cell>
          <cell r="B366" t="str">
            <v>    其他强制隔离戒毒支出</v>
          </cell>
          <cell r="C366">
            <v>0</v>
          </cell>
        </row>
        <row r="367">
          <cell r="A367">
            <v>20409</v>
          </cell>
          <cell r="B367" t="str">
            <v>  国家保密</v>
          </cell>
          <cell r="C367">
            <v>0</v>
          </cell>
        </row>
        <row r="368">
          <cell r="A368">
            <v>2040901</v>
          </cell>
          <cell r="B368" t="str">
            <v>    行政运行</v>
          </cell>
          <cell r="C368">
            <v>0</v>
          </cell>
        </row>
        <row r="369">
          <cell r="A369">
            <v>2040902</v>
          </cell>
          <cell r="B369" t="str">
            <v>    一般行政管理事务</v>
          </cell>
          <cell r="C369">
            <v>0</v>
          </cell>
        </row>
        <row r="370">
          <cell r="A370">
            <v>2040903</v>
          </cell>
          <cell r="B370" t="str">
            <v>    机关服务</v>
          </cell>
          <cell r="C370">
            <v>0</v>
          </cell>
        </row>
        <row r="371">
          <cell r="A371">
            <v>2040904</v>
          </cell>
          <cell r="B371" t="str">
            <v>    保密技术</v>
          </cell>
          <cell r="C371">
            <v>0</v>
          </cell>
        </row>
        <row r="372">
          <cell r="A372">
            <v>2040905</v>
          </cell>
          <cell r="B372" t="str">
            <v>    保密管理</v>
          </cell>
          <cell r="C372">
            <v>0</v>
          </cell>
        </row>
        <row r="373">
          <cell r="A373">
            <v>2040950</v>
          </cell>
          <cell r="B373" t="str">
            <v>    事业运行</v>
          </cell>
          <cell r="C373">
            <v>0</v>
          </cell>
        </row>
        <row r="374">
          <cell r="A374">
            <v>2040999</v>
          </cell>
          <cell r="B374" t="str">
            <v>    其他国家保密支出</v>
          </cell>
          <cell r="C374">
            <v>0</v>
          </cell>
        </row>
        <row r="375">
          <cell r="A375">
            <v>20410</v>
          </cell>
          <cell r="B375" t="str">
            <v>  缉私警察</v>
          </cell>
          <cell r="C375">
            <v>0</v>
          </cell>
        </row>
        <row r="376">
          <cell r="A376">
            <v>2041001</v>
          </cell>
          <cell r="B376" t="str">
            <v>    行政运行</v>
          </cell>
          <cell r="C376">
            <v>0</v>
          </cell>
        </row>
        <row r="377">
          <cell r="A377">
            <v>2041002</v>
          </cell>
          <cell r="B377" t="str">
            <v>    一般行政管理事务</v>
          </cell>
          <cell r="C377">
            <v>0</v>
          </cell>
        </row>
        <row r="378">
          <cell r="A378">
            <v>2041006</v>
          </cell>
          <cell r="B378" t="str">
            <v>    信息化建设</v>
          </cell>
          <cell r="C378">
            <v>0</v>
          </cell>
        </row>
        <row r="379">
          <cell r="A379">
            <v>2041007</v>
          </cell>
          <cell r="B379" t="str">
            <v>    缉私业务</v>
          </cell>
          <cell r="C379">
            <v>0</v>
          </cell>
        </row>
        <row r="380">
          <cell r="A380">
            <v>2041099</v>
          </cell>
          <cell r="B380" t="str">
            <v>    其他缉私警察支出</v>
          </cell>
          <cell r="C380">
            <v>0</v>
          </cell>
        </row>
        <row r="381">
          <cell r="A381">
            <v>20499</v>
          </cell>
          <cell r="B381" t="str">
            <v>  其他公共安全支出(款)</v>
          </cell>
          <cell r="C381">
            <v>0</v>
          </cell>
        </row>
        <row r="382">
          <cell r="A382">
            <v>2049902</v>
          </cell>
          <cell r="B382" t="str">
            <v>    国家司法救助支出</v>
          </cell>
          <cell r="C382">
            <v>0</v>
          </cell>
        </row>
        <row r="383">
          <cell r="A383">
            <v>2049999</v>
          </cell>
          <cell r="B383" t="str">
            <v>    其他公共安全支出(项)</v>
          </cell>
          <cell r="C383">
            <v>0</v>
          </cell>
        </row>
        <row r="384">
          <cell r="A384">
            <v>205</v>
          </cell>
          <cell r="B384" t="str">
            <v>教育支出</v>
          </cell>
          <cell r="C384">
            <v>55124</v>
          </cell>
        </row>
        <row r="385">
          <cell r="A385">
            <v>20501</v>
          </cell>
          <cell r="B385" t="str">
            <v>  教育管理事务</v>
          </cell>
          <cell r="C385">
            <v>35763</v>
          </cell>
        </row>
        <row r="386">
          <cell r="A386">
            <v>2050101</v>
          </cell>
          <cell r="B386" t="str">
            <v>    行政运行</v>
          </cell>
          <cell r="C386">
            <v>20710</v>
          </cell>
        </row>
        <row r="387">
          <cell r="A387">
            <v>2050102</v>
          </cell>
          <cell r="B387" t="str">
            <v>    一般行政管理事务</v>
          </cell>
          <cell r="C387">
            <v>14883</v>
          </cell>
        </row>
        <row r="388">
          <cell r="A388">
            <v>2050103</v>
          </cell>
          <cell r="B388" t="str">
            <v>    机关服务</v>
          </cell>
          <cell r="C388">
            <v>0</v>
          </cell>
        </row>
        <row r="389">
          <cell r="A389">
            <v>2050199</v>
          </cell>
          <cell r="B389" t="str">
            <v>    其他教育管理事务支出</v>
          </cell>
          <cell r="C389">
            <v>170</v>
          </cell>
        </row>
        <row r="390">
          <cell r="A390">
            <v>20502</v>
          </cell>
          <cell r="B390" t="str">
            <v>  普通教育</v>
          </cell>
          <cell r="C390">
            <v>13663</v>
          </cell>
        </row>
        <row r="391">
          <cell r="A391">
            <v>2050201</v>
          </cell>
          <cell r="B391" t="str">
            <v>    学前教育</v>
          </cell>
          <cell r="C391">
            <v>2214</v>
          </cell>
        </row>
        <row r="392">
          <cell r="A392">
            <v>2050202</v>
          </cell>
          <cell r="B392" t="str">
            <v>    小学教育</v>
          </cell>
          <cell r="C392">
            <v>4880</v>
          </cell>
        </row>
        <row r="393">
          <cell r="A393">
            <v>2050203</v>
          </cell>
          <cell r="B393" t="str">
            <v>    初中教育</v>
          </cell>
          <cell r="C393">
            <v>1600</v>
          </cell>
        </row>
        <row r="394">
          <cell r="A394">
            <v>2050204</v>
          </cell>
          <cell r="B394" t="str">
            <v>    高中教育</v>
          </cell>
          <cell r="C394">
            <v>4677</v>
          </cell>
        </row>
        <row r="395">
          <cell r="A395">
            <v>2050205</v>
          </cell>
          <cell r="B395" t="str">
            <v>    高等教育</v>
          </cell>
          <cell r="C395">
            <v>87</v>
          </cell>
        </row>
        <row r="396">
          <cell r="A396">
            <v>2050299</v>
          </cell>
          <cell r="B396" t="str">
            <v>    其他普通教育支出</v>
          </cell>
          <cell r="C396">
            <v>205</v>
          </cell>
        </row>
        <row r="397">
          <cell r="A397">
            <v>20503</v>
          </cell>
          <cell r="B397" t="str">
            <v>  职业教育</v>
          </cell>
          <cell r="C397">
            <v>5156</v>
          </cell>
        </row>
        <row r="398">
          <cell r="A398">
            <v>2050301</v>
          </cell>
          <cell r="B398" t="str">
            <v>    初等职业教育</v>
          </cell>
          <cell r="C398">
            <v>836</v>
          </cell>
        </row>
        <row r="399">
          <cell r="A399">
            <v>2050302</v>
          </cell>
          <cell r="B399" t="str">
            <v>    中等职业教育</v>
          </cell>
          <cell r="C399">
            <v>4320</v>
          </cell>
        </row>
        <row r="400">
          <cell r="A400">
            <v>2050303</v>
          </cell>
          <cell r="B400" t="str">
            <v>    技校教育</v>
          </cell>
          <cell r="C400">
            <v>0</v>
          </cell>
        </row>
        <row r="401">
          <cell r="A401">
            <v>2050305</v>
          </cell>
          <cell r="B401" t="str">
            <v>    高等职业教育</v>
          </cell>
          <cell r="C401">
            <v>0</v>
          </cell>
        </row>
        <row r="402">
          <cell r="A402">
            <v>2050399</v>
          </cell>
          <cell r="B402" t="str">
            <v>    其他职业教育支出</v>
          </cell>
          <cell r="C402">
            <v>0</v>
          </cell>
        </row>
        <row r="403">
          <cell r="A403">
            <v>20504</v>
          </cell>
          <cell r="B403" t="str">
            <v>  成人教育</v>
          </cell>
          <cell r="C403">
            <v>0</v>
          </cell>
        </row>
        <row r="404">
          <cell r="A404">
            <v>2050401</v>
          </cell>
          <cell r="B404" t="str">
            <v>    成人初等教育</v>
          </cell>
          <cell r="C404">
            <v>0</v>
          </cell>
        </row>
        <row r="405">
          <cell r="A405">
            <v>2050402</v>
          </cell>
          <cell r="B405" t="str">
            <v>    成人中等教育</v>
          </cell>
          <cell r="C405">
            <v>0</v>
          </cell>
        </row>
        <row r="406">
          <cell r="A406">
            <v>2050403</v>
          </cell>
          <cell r="B406" t="str">
            <v>    成人高等教育</v>
          </cell>
          <cell r="C406">
            <v>0</v>
          </cell>
        </row>
        <row r="407">
          <cell r="A407">
            <v>2050404</v>
          </cell>
          <cell r="B407" t="str">
            <v>    成人广播电视教育</v>
          </cell>
          <cell r="C407">
            <v>0</v>
          </cell>
        </row>
        <row r="408">
          <cell r="A408">
            <v>2050499</v>
          </cell>
          <cell r="B408" t="str">
            <v>    其他成人教育支出</v>
          </cell>
          <cell r="C408">
            <v>0</v>
          </cell>
        </row>
        <row r="409">
          <cell r="A409">
            <v>20505</v>
          </cell>
          <cell r="B409" t="str">
            <v>  广播电视教育</v>
          </cell>
          <cell r="C409">
            <v>0</v>
          </cell>
        </row>
        <row r="410">
          <cell r="A410">
            <v>2050501</v>
          </cell>
          <cell r="B410" t="str">
            <v>    广播电视学校</v>
          </cell>
          <cell r="C410">
            <v>0</v>
          </cell>
        </row>
        <row r="411">
          <cell r="A411">
            <v>2050502</v>
          </cell>
          <cell r="B411" t="str">
            <v>    教育电视台</v>
          </cell>
          <cell r="C411">
            <v>0</v>
          </cell>
        </row>
        <row r="412">
          <cell r="A412">
            <v>2050599</v>
          </cell>
          <cell r="B412" t="str">
            <v>    其他广播电视教育支出</v>
          </cell>
          <cell r="C412">
            <v>0</v>
          </cell>
        </row>
        <row r="413">
          <cell r="A413">
            <v>20506</v>
          </cell>
          <cell r="B413" t="str">
            <v>  留学教育</v>
          </cell>
          <cell r="C413">
            <v>0</v>
          </cell>
        </row>
        <row r="414">
          <cell r="A414">
            <v>2050601</v>
          </cell>
          <cell r="B414" t="str">
            <v>    出国留学教育</v>
          </cell>
          <cell r="C414">
            <v>0</v>
          </cell>
        </row>
        <row r="415">
          <cell r="A415">
            <v>2050602</v>
          </cell>
          <cell r="B415" t="str">
            <v>    来华留学教育</v>
          </cell>
          <cell r="C415">
            <v>0</v>
          </cell>
        </row>
        <row r="416">
          <cell r="A416">
            <v>2050699</v>
          </cell>
          <cell r="B416" t="str">
            <v>    其他留学教育支出</v>
          </cell>
          <cell r="C416">
            <v>0</v>
          </cell>
        </row>
        <row r="417">
          <cell r="A417">
            <v>20507</v>
          </cell>
          <cell r="B417" t="str">
            <v>  特殊教育</v>
          </cell>
          <cell r="C417">
            <v>76</v>
          </cell>
        </row>
        <row r="418">
          <cell r="A418">
            <v>2050701</v>
          </cell>
          <cell r="B418" t="str">
            <v>    特殊学校教育</v>
          </cell>
          <cell r="C418">
            <v>76</v>
          </cell>
        </row>
        <row r="419">
          <cell r="A419">
            <v>2050702</v>
          </cell>
          <cell r="B419" t="str">
            <v>    工读学校教育</v>
          </cell>
          <cell r="C419">
            <v>0</v>
          </cell>
        </row>
        <row r="420">
          <cell r="A420">
            <v>2050799</v>
          </cell>
          <cell r="B420" t="str">
            <v>    其他特殊教育支出</v>
          </cell>
          <cell r="C420">
            <v>0</v>
          </cell>
        </row>
        <row r="421">
          <cell r="A421">
            <v>20508</v>
          </cell>
          <cell r="B421" t="str">
            <v>  进修及培训</v>
          </cell>
          <cell r="C421">
            <v>265</v>
          </cell>
        </row>
        <row r="422">
          <cell r="A422">
            <v>2050801</v>
          </cell>
          <cell r="B422" t="str">
            <v>    教师进修</v>
          </cell>
          <cell r="C422">
            <v>0</v>
          </cell>
        </row>
        <row r="423">
          <cell r="A423">
            <v>2050802</v>
          </cell>
          <cell r="B423" t="str">
            <v>    干部教育</v>
          </cell>
          <cell r="C423">
            <v>265</v>
          </cell>
        </row>
        <row r="424">
          <cell r="A424">
            <v>2050803</v>
          </cell>
          <cell r="B424" t="str">
            <v>    培训支出</v>
          </cell>
          <cell r="C424">
            <v>0</v>
          </cell>
        </row>
        <row r="425">
          <cell r="A425">
            <v>2050804</v>
          </cell>
          <cell r="B425" t="str">
            <v>    退役士兵能力提升</v>
          </cell>
          <cell r="C425">
            <v>0</v>
          </cell>
        </row>
        <row r="426">
          <cell r="A426">
            <v>2050899</v>
          </cell>
          <cell r="B426" t="str">
            <v>    其他进修及培训</v>
          </cell>
          <cell r="C426">
            <v>0</v>
          </cell>
        </row>
        <row r="427">
          <cell r="A427">
            <v>20509</v>
          </cell>
          <cell r="B427" t="str">
            <v>  教育费附加安排的支出</v>
          </cell>
          <cell r="C427">
            <v>200</v>
          </cell>
        </row>
        <row r="428">
          <cell r="A428">
            <v>2050901</v>
          </cell>
          <cell r="B428" t="str">
            <v>    农村中小学校舍建设</v>
          </cell>
          <cell r="C428">
            <v>0</v>
          </cell>
        </row>
        <row r="429">
          <cell r="A429">
            <v>2050902</v>
          </cell>
          <cell r="B429" t="str">
            <v>    农村中小学教学设施</v>
          </cell>
          <cell r="C429">
            <v>0</v>
          </cell>
        </row>
        <row r="430">
          <cell r="A430">
            <v>2050903</v>
          </cell>
          <cell r="B430" t="str">
            <v>    城市中小学校舍建设</v>
          </cell>
          <cell r="C430">
            <v>0</v>
          </cell>
        </row>
        <row r="431">
          <cell r="A431">
            <v>2050904</v>
          </cell>
          <cell r="B431" t="str">
            <v>    城市中小学教学设施</v>
          </cell>
          <cell r="C431">
            <v>0</v>
          </cell>
        </row>
        <row r="432">
          <cell r="A432">
            <v>2050905</v>
          </cell>
          <cell r="B432" t="str">
            <v>    中等职业学校教学设施</v>
          </cell>
          <cell r="C432">
            <v>0</v>
          </cell>
        </row>
        <row r="433">
          <cell r="A433">
            <v>2050999</v>
          </cell>
          <cell r="B433" t="str">
            <v>    其他教育费附加安排的支出</v>
          </cell>
          <cell r="C433">
            <v>200</v>
          </cell>
        </row>
        <row r="434">
          <cell r="A434">
            <v>20599</v>
          </cell>
          <cell r="B434" t="str">
            <v>  其他教育支出(款)</v>
          </cell>
          <cell r="C434">
            <v>1</v>
          </cell>
        </row>
        <row r="435">
          <cell r="A435">
            <v>2059999</v>
          </cell>
          <cell r="B435" t="str">
            <v>    其他教育支出(项)</v>
          </cell>
          <cell r="C435">
            <v>1</v>
          </cell>
        </row>
        <row r="436">
          <cell r="A436">
            <v>206</v>
          </cell>
          <cell r="B436" t="str">
            <v>科学技术支出</v>
          </cell>
          <cell r="C436">
            <v>4428</v>
          </cell>
        </row>
        <row r="437">
          <cell r="A437">
            <v>20601</v>
          </cell>
          <cell r="B437" t="str">
            <v>  科学技术管理事务</v>
          </cell>
          <cell r="C437">
            <v>4251</v>
          </cell>
        </row>
        <row r="438">
          <cell r="A438">
            <v>2060101</v>
          </cell>
          <cell r="B438" t="str">
            <v>    行政运行</v>
          </cell>
          <cell r="C438">
            <v>2588</v>
          </cell>
        </row>
        <row r="439">
          <cell r="A439">
            <v>2060102</v>
          </cell>
          <cell r="B439" t="str">
            <v>    一般行政管理事务</v>
          </cell>
          <cell r="C439">
            <v>1657</v>
          </cell>
        </row>
        <row r="440">
          <cell r="A440">
            <v>2060103</v>
          </cell>
          <cell r="B440" t="str">
            <v>    机关服务</v>
          </cell>
          <cell r="C440">
            <v>0</v>
          </cell>
        </row>
        <row r="441">
          <cell r="A441">
            <v>2060199</v>
          </cell>
          <cell r="B441" t="str">
            <v>    其他科学技术管理事务支出</v>
          </cell>
          <cell r="C441">
            <v>6</v>
          </cell>
        </row>
        <row r="442">
          <cell r="A442">
            <v>20602</v>
          </cell>
          <cell r="B442" t="str">
            <v>  基础研究</v>
          </cell>
          <cell r="C442">
            <v>0</v>
          </cell>
        </row>
        <row r="443">
          <cell r="A443">
            <v>2060201</v>
          </cell>
          <cell r="B443" t="str">
            <v>    机构运行</v>
          </cell>
          <cell r="C443">
            <v>0</v>
          </cell>
        </row>
        <row r="444">
          <cell r="A444">
            <v>2060203</v>
          </cell>
          <cell r="B444" t="str">
            <v>    自然科学基金</v>
          </cell>
          <cell r="C444">
            <v>0</v>
          </cell>
        </row>
        <row r="445">
          <cell r="A445">
            <v>2060204</v>
          </cell>
          <cell r="B445" t="str">
            <v>    实验室及相关设施</v>
          </cell>
          <cell r="C445">
            <v>0</v>
          </cell>
        </row>
        <row r="446">
          <cell r="A446">
            <v>2060205</v>
          </cell>
          <cell r="B446" t="str">
            <v>    重大科学工程</v>
          </cell>
          <cell r="C446">
            <v>0</v>
          </cell>
        </row>
        <row r="447">
          <cell r="A447">
            <v>2060206</v>
          </cell>
          <cell r="B447" t="str">
            <v>    专项基础科研</v>
          </cell>
          <cell r="C447">
            <v>0</v>
          </cell>
        </row>
        <row r="448">
          <cell r="A448">
            <v>2060207</v>
          </cell>
          <cell r="B448" t="str">
            <v>    专项技术基础</v>
          </cell>
          <cell r="C448">
            <v>0</v>
          </cell>
        </row>
        <row r="449">
          <cell r="A449">
            <v>2060208</v>
          </cell>
          <cell r="B449" t="str">
            <v>    科技人才队伍建设</v>
          </cell>
          <cell r="C449">
            <v>0</v>
          </cell>
        </row>
        <row r="450">
          <cell r="A450">
            <v>2060299</v>
          </cell>
          <cell r="B450" t="str">
            <v>    其他基础研究支出</v>
          </cell>
          <cell r="C450">
            <v>0</v>
          </cell>
        </row>
        <row r="451">
          <cell r="A451">
            <v>20603</v>
          </cell>
          <cell r="B451" t="str">
            <v>  应用研究</v>
          </cell>
          <cell r="C451">
            <v>177</v>
          </cell>
        </row>
        <row r="452">
          <cell r="A452">
            <v>2060301</v>
          </cell>
          <cell r="B452" t="str">
            <v>    机构运行</v>
          </cell>
          <cell r="C452">
            <v>0</v>
          </cell>
        </row>
        <row r="453">
          <cell r="A453">
            <v>2060302</v>
          </cell>
          <cell r="B453" t="str">
            <v>    社会公益研究</v>
          </cell>
          <cell r="C453">
            <v>0</v>
          </cell>
        </row>
        <row r="454">
          <cell r="A454">
            <v>2060303</v>
          </cell>
          <cell r="B454" t="str">
            <v>    高技术研究</v>
          </cell>
          <cell r="C454">
            <v>0</v>
          </cell>
        </row>
        <row r="455">
          <cell r="A455">
            <v>2060304</v>
          </cell>
          <cell r="B455" t="str">
            <v>    专项科研试制</v>
          </cell>
          <cell r="C455">
            <v>0</v>
          </cell>
        </row>
        <row r="456">
          <cell r="A456">
            <v>2060399</v>
          </cell>
          <cell r="B456" t="str">
            <v>    其他应用研究支出</v>
          </cell>
          <cell r="C456">
            <v>177</v>
          </cell>
        </row>
        <row r="457">
          <cell r="A457">
            <v>20604</v>
          </cell>
          <cell r="B457" t="str">
            <v>  技术研究与开发</v>
          </cell>
          <cell r="C457">
            <v>0</v>
          </cell>
        </row>
        <row r="458">
          <cell r="A458">
            <v>2060401</v>
          </cell>
          <cell r="B458" t="str">
            <v>    机构运行</v>
          </cell>
          <cell r="C458">
            <v>0</v>
          </cell>
        </row>
        <row r="459">
          <cell r="A459">
            <v>2060404</v>
          </cell>
          <cell r="B459" t="str">
            <v>    科技成果转化与扩散</v>
          </cell>
          <cell r="C459">
            <v>0</v>
          </cell>
        </row>
        <row r="460">
          <cell r="A460">
            <v>2060405</v>
          </cell>
          <cell r="B460" t="str">
            <v>    共性技术研究与开发</v>
          </cell>
          <cell r="C460">
            <v>0</v>
          </cell>
        </row>
        <row r="461">
          <cell r="A461">
            <v>2060499</v>
          </cell>
          <cell r="B461" t="str">
            <v>    其他技术研究与开发支出</v>
          </cell>
          <cell r="C461">
            <v>0</v>
          </cell>
        </row>
        <row r="462">
          <cell r="A462">
            <v>20605</v>
          </cell>
          <cell r="B462" t="str">
            <v>  科技条件与服务</v>
          </cell>
          <cell r="C462">
            <v>0</v>
          </cell>
        </row>
        <row r="463">
          <cell r="A463">
            <v>2060501</v>
          </cell>
          <cell r="B463" t="str">
            <v>    机构运行</v>
          </cell>
          <cell r="C463">
            <v>0</v>
          </cell>
        </row>
        <row r="464">
          <cell r="A464">
            <v>2060502</v>
          </cell>
          <cell r="B464" t="str">
            <v>    技术创新服务体系</v>
          </cell>
          <cell r="C464">
            <v>0</v>
          </cell>
        </row>
        <row r="465">
          <cell r="A465">
            <v>2060503</v>
          </cell>
          <cell r="B465" t="str">
            <v>    科技条件专项</v>
          </cell>
          <cell r="C465">
            <v>0</v>
          </cell>
        </row>
        <row r="466">
          <cell r="A466">
            <v>2060599</v>
          </cell>
          <cell r="B466" t="str">
            <v>    其他科技条件与服务支出</v>
          </cell>
          <cell r="C466">
            <v>0</v>
          </cell>
        </row>
        <row r="467">
          <cell r="A467">
            <v>20606</v>
          </cell>
          <cell r="B467" t="str">
            <v>  社会科学</v>
          </cell>
          <cell r="C467">
            <v>0</v>
          </cell>
        </row>
        <row r="468">
          <cell r="A468">
            <v>2060601</v>
          </cell>
          <cell r="B468" t="str">
            <v>    社会科学研究机构</v>
          </cell>
          <cell r="C468">
            <v>0</v>
          </cell>
        </row>
        <row r="469">
          <cell r="A469">
            <v>2060602</v>
          </cell>
          <cell r="B469" t="str">
            <v>    社会科学研究</v>
          </cell>
          <cell r="C469">
            <v>0</v>
          </cell>
        </row>
        <row r="470">
          <cell r="A470">
            <v>2060603</v>
          </cell>
          <cell r="B470" t="str">
            <v>    社科基金支出</v>
          </cell>
          <cell r="C470">
            <v>0</v>
          </cell>
        </row>
        <row r="471">
          <cell r="A471">
            <v>2060699</v>
          </cell>
          <cell r="B471" t="str">
            <v>    其他社会科学支出</v>
          </cell>
          <cell r="C471">
            <v>0</v>
          </cell>
        </row>
        <row r="472">
          <cell r="A472">
            <v>20607</v>
          </cell>
          <cell r="B472" t="str">
            <v>  科学技术普及</v>
          </cell>
          <cell r="C472">
            <v>0</v>
          </cell>
        </row>
        <row r="473">
          <cell r="A473">
            <v>2060701</v>
          </cell>
          <cell r="B473" t="str">
            <v>    机构运行</v>
          </cell>
          <cell r="C473">
            <v>0</v>
          </cell>
        </row>
        <row r="474">
          <cell r="A474">
            <v>2060702</v>
          </cell>
          <cell r="B474" t="str">
            <v>    科普活动</v>
          </cell>
          <cell r="C474">
            <v>0</v>
          </cell>
        </row>
        <row r="475">
          <cell r="A475">
            <v>2060703</v>
          </cell>
          <cell r="B475" t="str">
            <v>    青少年科技活动</v>
          </cell>
          <cell r="C475">
            <v>0</v>
          </cell>
        </row>
        <row r="476">
          <cell r="A476">
            <v>2060704</v>
          </cell>
          <cell r="B476" t="str">
            <v>    学术交流活动</v>
          </cell>
          <cell r="C476">
            <v>0</v>
          </cell>
        </row>
        <row r="477">
          <cell r="A477">
            <v>2060705</v>
          </cell>
          <cell r="B477" t="str">
            <v>    科技馆站</v>
          </cell>
          <cell r="C477">
            <v>0</v>
          </cell>
        </row>
        <row r="478">
          <cell r="A478">
            <v>2060799</v>
          </cell>
          <cell r="B478" t="str">
            <v>    其他科学技术普及支出</v>
          </cell>
          <cell r="C478">
            <v>0</v>
          </cell>
        </row>
        <row r="479">
          <cell r="A479">
            <v>20608</v>
          </cell>
          <cell r="B479" t="str">
            <v>  科技交流与合作</v>
          </cell>
          <cell r="C479">
            <v>0</v>
          </cell>
        </row>
        <row r="480">
          <cell r="A480">
            <v>2060801</v>
          </cell>
          <cell r="B480" t="str">
            <v>    国际交流与合作</v>
          </cell>
          <cell r="C480">
            <v>0</v>
          </cell>
        </row>
        <row r="481">
          <cell r="A481">
            <v>2060802</v>
          </cell>
          <cell r="B481" t="str">
            <v>    重大科技合作项目</v>
          </cell>
          <cell r="C481">
            <v>0</v>
          </cell>
        </row>
        <row r="482">
          <cell r="A482">
            <v>2060899</v>
          </cell>
          <cell r="B482" t="str">
            <v>    其他科技交流与合作支出</v>
          </cell>
          <cell r="C482">
            <v>0</v>
          </cell>
        </row>
        <row r="483">
          <cell r="A483">
            <v>20609</v>
          </cell>
          <cell r="B483" t="str">
            <v>  科技重大项目</v>
          </cell>
          <cell r="C483">
            <v>0</v>
          </cell>
        </row>
        <row r="484">
          <cell r="A484">
            <v>2060901</v>
          </cell>
          <cell r="B484" t="str">
            <v>    科技重大专项</v>
          </cell>
          <cell r="C484">
            <v>0</v>
          </cell>
        </row>
        <row r="485">
          <cell r="A485">
            <v>2060902</v>
          </cell>
          <cell r="B485" t="str">
            <v>    重点研发计划</v>
          </cell>
          <cell r="C485">
            <v>0</v>
          </cell>
        </row>
        <row r="486">
          <cell r="A486">
            <v>2060999</v>
          </cell>
          <cell r="B486" t="str">
            <v>    其他科技重大项目</v>
          </cell>
          <cell r="C486">
            <v>0</v>
          </cell>
        </row>
        <row r="487">
          <cell r="A487">
            <v>20699</v>
          </cell>
          <cell r="B487" t="str">
            <v>  其他科学技术支出(款)</v>
          </cell>
          <cell r="C487">
            <v>0</v>
          </cell>
        </row>
        <row r="488">
          <cell r="A488">
            <v>2069901</v>
          </cell>
          <cell r="B488" t="str">
            <v>    科技奖励</v>
          </cell>
          <cell r="C488">
            <v>0</v>
          </cell>
        </row>
        <row r="489">
          <cell r="A489">
            <v>2069902</v>
          </cell>
          <cell r="B489" t="str">
            <v>    核应急</v>
          </cell>
          <cell r="C489">
            <v>0</v>
          </cell>
        </row>
        <row r="490">
          <cell r="A490">
            <v>2069903</v>
          </cell>
          <cell r="B490" t="str">
            <v>    转制科研机构</v>
          </cell>
          <cell r="C490">
            <v>0</v>
          </cell>
        </row>
        <row r="491">
          <cell r="A491">
            <v>2069999</v>
          </cell>
          <cell r="B491" t="str">
            <v>    其他科学技术支出(项)</v>
          </cell>
          <cell r="C491">
            <v>0</v>
          </cell>
        </row>
        <row r="492">
          <cell r="A492">
            <v>207</v>
          </cell>
          <cell r="B492" t="str">
            <v>文化旅游体育与传媒支出</v>
          </cell>
          <cell r="C492">
            <v>3164</v>
          </cell>
        </row>
        <row r="493">
          <cell r="A493">
            <v>20701</v>
          </cell>
          <cell r="B493" t="str">
            <v>  文化和旅游</v>
          </cell>
          <cell r="C493">
            <v>1779</v>
          </cell>
        </row>
        <row r="494">
          <cell r="A494">
            <v>2070101</v>
          </cell>
          <cell r="B494" t="str">
            <v>    行政运行</v>
          </cell>
          <cell r="C494">
            <v>638</v>
          </cell>
        </row>
        <row r="495">
          <cell r="A495">
            <v>2070102</v>
          </cell>
          <cell r="B495" t="str">
            <v>    一般行政管理事务</v>
          </cell>
          <cell r="C495">
            <v>471</v>
          </cell>
        </row>
        <row r="496">
          <cell r="A496">
            <v>2070103</v>
          </cell>
          <cell r="B496" t="str">
            <v>    机关服务</v>
          </cell>
          <cell r="C496">
            <v>0</v>
          </cell>
        </row>
        <row r="497">
          <cell r="A497">
            <v>2070104</v>
          </cell>
          <cell r="B497" t="str">
            <v>    图书馆</v>
          </cell>
          <cell r="C497">
            <v>0</v>
          </cell>
        </row>
        <row r="498">
          <cell r="A498">
            <v>2070105</v>
          </cell>
          <cell r="B498" t="str">
            <v>    文化展示及纪念机构</v>
          </cell>
          <cell r="C498">
            <v>0</v>
          </cell>
        </row>
        <row r="499">
          <cell r="A499">
            <v>2070106</v>
          </cell>
          <cell r="B499" t="str">
            <v>    艺术表演场所</v>
          </cell>
          <cell r="C499">
            <v>0</v>
          </cell>
        </row>
        <row r="500">
          <cell r="A500">
            <v>2070107</v>
          </cell>
          <cell r="B500" t="str">
            <v>    艺术表演团体</v>
          </cell>
          <cell r="C500">
            <v>21</v>
          </cell>
        </row>
        <row r="501">
          <cell r="A501">
            <v>2070108</v>
          </cell>
          <cell r="B501" t="str">
            <v>    文化活动</v>
          </cell>
          <cell r="C501">
            <v>33</v>
          </cell>
        </row>
        <row r="502">
          <cell r="A502">
            <v>2070109</v>
          </cell>
          <cell r="B502" t="str">
            <v>    群众文化</v>
          </cell>
          <cell r="C502">
            <v>134</v>
          </cell>
        </row>
        <row r="503">
          <cell r="A503">
            <v>2070110</v>
          </cell>
          <cell r="B503" t="str">
            <v>    文化和旅游交流与合作</v>
          </cell>
          <cell r="C503">
            <v>0</v>
          </cell>
        </row>
        <row r="504">
          <cell r="A504">
            <v>2070111</v>
          </cell>
          <cell r="B504" t="str">
            <v>    文化创作与保护</v>
          </cell>
          <cell r="C504">
            <v>84</v>
          </cell>
        </row>
        <row r="505">
          <cell r="A505">
            <v>2070112</v>
          </cell>
          <cell r="B505" t="str">
            <v>    文化和旅游市场管理</v>
          </cell>
          <cell r="C505">
            <v>2</v>
          </cell>
        </row>
        <row r="506">
          <cell r="A506">
            <v>2070113</v>
          </cell>
          <cell r="B506" t="str">
            <v>    旅游宣传</v>
          </cell>
          <cell r="C506">
            <v>0</v>
          </cell>
        </row>
        <row r="507">
          <cell r="A507">
            <v>2070114</v>
          </cell>
          <cell r="B507" t="str">
            <v>    文化和旅游管理事务</v>
          </cell>
          <cell r="C507">
            <v>0</v>
          </cell>
        </row>
        <row r="508">
          <cell r="A508">
            <v>2070199</v>
          </cell>
          <cell r="B508" t="str">
            <v>    其他文化和旅游支出</v>
          </cell>
          <cell r="C508">
            <v>396</v>
          </cell>
        </row>
        <row r="509">
          <cell r="A509">
            <v>20702</v>
          </cell>
          <cell r="B509" t="str">
            <v>  文物</v>
          </cell>
          <cell r="C509">
            <v>1</v>
          </cell>
        </row>
        <row r="510">
          <cell r="A510">
            <v>2070201</v>
          </cell>
          <cell r="B510" t="str">
            <v>    行政运行</v>
          </cell>
          <cell r="C510">
            <v>0</v>
          </cell>
        </row>
        <row r="511">
          <cell r="A511">
            <v>2070202</v>
          </cell>
          <cell r="B511" t="str">
            <v>    一般行政管理事务</v>
          </cell>
          <cell r="C511">
            <v>0</v>
          </cell>
        </row>
        <row r="512">
          <cell r="A512">
            <v>2070203</v>
          </cell>
          <cell r="B512" t="str">
            <v>    机关服务</v>
          </cell>
          <cell r="C512">
            <v>0</v>
          </cell>
        </row>
        <row r="513">
          <cell r="A513">
            <v>2070204</v>
          </cell>
          <cell r="B513" t="str">
            <v>    文物保护</v>
          </cell>
          <cell r="C513">
            <v>1</v>
          </cell>
        </row>
        <row r="514">
          <cell r="A514">
            <v>2070205</v>
          </cell>
          <cell r="B514" t="str">
            <v>    博物馆</v>
          </cell>
          <cell r="C514">
            <v>0</v>
          </cell>
        </row>
        <row r="515">
          <cell r="A515">
            <v>2070206</v>
          </cell>
          <cell r="B515" t="str">
            <v>    历史名城与古迹</v>
          </cell>
          <cell r="C515">
            <v>0</v>
          </cell>
        </row>
        <row r="516">
          <cell r="A516">
            <v>2070299</v>
          </cell>
          <cell r="B516" t="str">
            <v>    其他文物支出</v>
          </cell>
          <cell r="C516">
            <v>0</v>
          </cell>
        </row>
        <row r="517">
          <cell r="A517">
            <v>20703</v>
          </cell>
          <cell r="B517" t="str">
            <v>  体育</v>
          </cell>
          <cell r="C517">
            <v>1</v>
          </cell>
        </row>
        <row r="518">
          <cell r="A518">
            <v>2070301</v>
          </cell>
          <cell r="B518" t="str">
            <v>    行政运行</v>
          </cell>
          <cell r="C518">
            <v>1</v>
          </cell>
        </row>
        <row r="519">
          <cell r="A519">
            <v>2070302</v>
          </cell>
          <cell r="B519" t="str">
            <v>    一般行政管理事务</v>
          </cell>
          <cell r="C519">
            <v>0</v>
          </cell>
        </row>
        <row r="520">
          <cell r="A520">
            <v>2070303</v>
          </cell>
          <cell r="B520" t="str">
            <v>    机关服务</v>
          </cell>
          <cell r="C520">
            <v>0</v>
          </cell>
        </row>
        <row r="521">
          <cell r="A521">
            <v>2070304</v>
          </cell>
          <cell r="B521" t="str">
            <v>    运动项目管理</v>
          </cell>
          <cell r="C521">
            <v>0</v>
          </cell>
        </row>
        <row r="522">
          <cell r="A522">
            <v>2070305</v>
          </cell>
          <cell r="B522" t="str">
            <v>    体育竞赛</v>
          </cell>
          <cell r="C522">
            <v>0</v>
          </cell>
        </row>
        <row r="523">
          <cell r="A523">
            <v>2070306</v>
          </cell>
          <cell r="B523" t="str">
            <v>    体育训练</v>
          </cell>
          <cell r="C523">
            <v>0</v>
          </cell>
        </row>
        <row r="524">
          <cell r="A524">
            <v>2070307</v>
          </cell>
          <cell r="B524" t="str">
            <v>    体育场馆</v>
          </cell>
          <cell r="C524">
            <v>0</v>
          </cell>
        </row>
        <row r="525">
          <cell r="A525">
            <v>2070308</v>
          </cell>
          <cell r="B525" t="str">
            <v>    群众体育</v>
          </cell>
          <cell r="C525">
            <v>0</v>
          </cell>
        </row>
        <row r="526">
          <cell r="A526">
            <v>2070309</v>
          </cell>
          <cell r="B526" t="str">
            <v>    体育交流与合作</v>
          </cell>
          <cell r="C526">
            <v>0</v>
          </cell>
        </row>
        <row r="527">
          <cell r="A527">
            <v>2070399</v>
          </cell>
          <cell r="B527" t="str">
            <v>    其他体育支出</v>
          </cell>
          <cell r="C527">
            <v>0</v>
          </cell>
        </row>
        <row r="528">
          <cell r="A528">
            <v>20706</v>
          </cell>
          <cell r="B528" t="str">
            <v>  新闻出版电影</v>
          </cell>
          <cell r="C528">
            <v>463</v>
          </cell>
        </row>
        <row r="529">
          <cell r="A529">
            <v>2070601</v>
          </cell>
          <cell r="B529" t="str">
            <v>    行政运行</v>
          </cell>
          <cell r="C529">
            <v>438</v>
          </cell>
        </row>
        <row r="530">
          <cell r="A530">
            <v>2070602</v>
          </cell>
          <cell r="B530" t="str">
            <v>    一般行政管理事务</v>
          </cell>
          <cell r="C530">
            <v>9</v>
          </cell>
        </row>
        <row r="531">
          <cell r="A531">
            <v>2070603</v>
          </cell>
          <cell r="B531" t="str">
            <v>    机关服务</v>
          </cell>
          <cell r="C531">
            <v>0</v>
          </cell>
        </row>
        <row r="532">
          <cell r="A532">
            <v>2070604</v>
          </cell>
          <cell r="B532" t="str">
            <v>    新闻通讯</v>
          </cell>
          <cell r="C532">
            <v>0</v>
          </cell>
        </row>
        <row r="533">
          <cell r="A533">
            <v>2070605</v>
          </cell>
          <cell r="B533" t="str">
            <v>    出版发行</v>
          </cell>
          <cell r="C533">
            <v>0</v>
          </cell>
        </row>
        <row r="534">
          <cell r="A534">
            <v>2070606</v>
          </cell>
          <cell r="B534" t="str">
            <v>    版权管理</v>
          </cell>
          <cell r="C534">
            <v>0</v>
          </cell>
        </row>
        <row r="535">
          <cell r="A535">
            <v>2070607</v>
          </cell>
          <cell r="B535" t="str">
            <v>    电影</v>
          </cell>
          <cell r="C535">
            <v>16</v>
          </cell>
        </row>
        <row r="536">
          <cell r="A536">
            <v>2070699</v>
          </cell>
          <cell r="B536" t="str">
            <v>    其他新闻出版电影支出</v>
          </cell>
          <cell r="C536">
            <v>0</v>
          </cell>
        </row>
        <row r="537">
          <cell r="A537">
            <v>20708</v>
          </cell>
          <cell r="B537" t="str">
            <v>  广播电视</v>
          </cell>
          <cell r="C537">
            <v>172</v>
          </cell>
        </row>
        <row r="538">
          <cell r="A538">
            <v>2070801</v>
          </cell>
          <cell r="B538" t="str">
            <v>    行政运行</v>
          </cell>
          <cell r="C538">
            <v>2</v>
          </cell>
        </row>
        <row r="539">
          <cell r="A539">
            <v>2070802</v>
          </cell>
          <cell r="B539" t="str">
            <v>    一般行政管理事务</v>
          </cell>
          <cell r="C539">
            <v>0</v>
          </cell>
        </row>
        <row r="540">
          <cell r="A540">
            <v>2070803</v>
          </cell>
          <cell r="B540" t="str">
            <v>    机关服务</v>
          </cell>
          <cell r="C540">
            <v>0</v>
          </cell>
        </row>
        <row r="541">
          <cell r="A541">
            <v>2070806</v>
          </cell>
          <cell r="B541" t="str">
            <v>    监测监管</v>
          </cell>
          <cell r="C541">
            <v>0</v>
          </cell>
        </row>
        <row r="542">
          <cell r="A542">
            <v>2070807</v>
          </cell>
          <cell r="B542" t="str">
            <v>    传输发射</v>
          </cell>
          <cell r="C542">
            <v>0</v>
          </cell>
        </row>
        <row r="543">
          <cell r="A543">
            <v>2070808</v>
          </cell>
          <cell r="B543" t="str">
            <v>    广播电视事务</v>
          </cell>
          <cell r="C543">
            <v>0</v>
          </cell>
        </row>
        <row r="544">
          <cell r="A544">
            <v>2070899</v>
          </cell>
          <cell r="B544" t="str">
            <v>    其他广播电视支出</v>
          </cell>
          <cell r="C544">
            <v>170</v>
          </cell>
        </row>
        <row r="545">
          <cell r="A545">
            <v>20799</v>
          </cell>
          <cell r="B545" t="str">
            <v>  其他文化旅游体育与传媒支出(款)</v>
          </cell>
          <cell r="C545">
            <v>748</v>
          </cell>
        </row>
        <row r="546">
          <cell r="A546">
            <v>2079902</v>
          </cell>
          <cell r="B546" t="str">
            <v>    宣传文化发展专项支出</v>
          </cell>
          <cell r="C546">
            <v>0</v>
          </cell>
        </row>
        <row r="547">
          <cell r="A547">
            <v>2079903</v>
          </cell>
          <cell r="B547" t="str">
            <v>    文化产业发展专项支出</v>
          </cell>
          <cell r="C547">
            <v>0</v>
          </cell>
        </row>
        <row r="548">
          <cell r="A548">
            <v>2079999</v>
          </cell>
          <cell r="B548" t="str">
            <v>    其他文化旅游体育与传媒支出(项)</v>
          </cell>
          <cell r="C548">
            <v>748</v>
          </cell>
        </row>
        <row r="549">
          <cell r="A549">
            <v>208</v>
          </cell>
          <cell r="B549" t="str">
            <v>社会保障和就业支出</v>
          </cell>
          <cell r="C549">
            <v>52143</v>
          </cell>
        </row>
        <row r="550">
          <cell r="A550">
            <v>20801</v>
          </cell>
          <cell r="B550" t="str">
            <v>  人力资源和社会保障管理事务</v>
          </cell>
          <cell r="C550">
            <v>1898</v>
          </cell>
        </row>
        <row r="551">
          <cell r="A551">
            <v>2080101</v>
          </cell>
          <cell r="B551" t="str">
            <v>    行政运行</v>
          </cell>
          <cell r="C551">
            <v>999</v>
          </cell>
        </row>
        <row r="552">
          <cell r="A552">
            <v>2080102</v>
          </cell>
          <cell r="B552" t="str">
            <v>    一般行政管理事务</v>
          </cell>
          <cell r="C552">
            <v>15</v>
          </cell>
        </row>
        <row r="553">
          <cell r="A553">
            <v>2080103</v>
          </cell>
          <cell r="B553" t="str">
            <v>    机关服务</v>
          </cell>
          <cell r="C553">
            <v>0</v>
          </cell>
        </row>
        <row r="554">
          <cell r="A554">
            <v>2080104</v>
          </cell>
          <cell r="B554" t="str">
            <v>    综合业务管理</v>
          </cell>
          <cell r="C554">
            <v>0</v>
          </cell>
        </row>
        <row r="555">
          <cell r="A555">
            <v>2080105</v>
          </cell>
          <cell r="B555" t="str">
            <v>    劳动保障监察</v>
          </cell>
          <cell r="C555">
            <v>0</v>
          </cell>
        </row>
        <row r="556">
          <cell r="A556">
            <v>2080106</v>
          </cell>
          <cell r="B556" t="str">
            <v>    就业管理事务</v>
          </cell>
          <cell r="C556">
            <v>413</v>
          </cell>
        </row>
        <row r="557">
          <cell r="A557">
            <v>2080107</v>
          </cell>
          <cell r="B557" t="str">
            <v>    社会保险业务管理事务</v>
          </cell>
          <cell r="C557">
            <v>200</v>
          </cell>
        </row>
        <row r="558">
          <cell r="A558">
            <v>2080108</v>
          </cell>
          <cell r="B558" t="str">
            <v>    信息化建设</v>
          </cell>
          <cell r="C558">
            <v>0</v>
          </cell>
        </row>
        <row r="559">
          <cell r="A559">
            <v>2080109</v>
          </cell>
          <cell r="B559" t="str">
            <v>    社会保险经办机构</v>
          </cell>
          <cell r="C559">
            <v>266</v>
          </cell>
        </row>
        <row r="560">
          <cell r="A560">
            <v>2080110</v>
          </cell>
          <cell r="B560" t="str">
            <v>    劳动关系和维权</v>
          </cell>
          <cell r="C560">
            <v>0</v>
          </cell>
        </row>
        <row r="561">
          <cell r="A561">
            <v>2080111</v>
          </cell>
          <cell r="B561" t="str">
            <v>    公共就业服务和职业技能鉴定机构</v>
          </cell>
          <cell r="C561">
            <v>0</v>
          </cell>
        </row>
        <row r="562">
          <cell r="A562">
            <v>2080112</v>
          </cell>
          <cell r="B562" t="str">
            <v>    劳动人事争议调解仲裁</v>
          </cell>
          <cell r="C562">
            <v>0</v>
          </cell>
        </row>
        <row r="563">
          <cell r="A563">
            <v>2080113</v>
          </cell>
          <cell r="B563" t="str">
            <v>    政府特殊津贴</v>
          </cell>
          <cell r="C563">
            <v>0</v>
          </cell>
        </row>
        <row r="564">
          <cell r="A564">
            <v>2080114</v>
          </cell>
          <cell r="B564" t="str">
            <v>    资助留学回国人员</v>
          </cell>
          <cell r="C564">
            <v>0</v>
          </cell>
        </row>
        <row r="565">
          <cell r="A565">
            <v>2080115</v>
          </cell>
          <cell r="B565" t="str">
            <v>    博士后日常经费</v>
          </cell>
          <cell r="C565">
            <v>0</v>
          </cell>
        </row>
        <row r="566">
          <cell r="A566">
            <v>2080116</v>
          </cell>
          <cell r="B566" t="str">
            <v>    引进人才费用</v>
          </cell>
          <cell r="C566">
            <v>0</v>
          </cell>
        </row>
        <row r="567">
          <cell r="A567">
            <v>2080150</v>
          </cell>
          <cell r="B567" t="str">
            <v>    事业运行</v>
          </cell>
          <cell r="C567">
            <v>0</v>
          </cell>
        </row>
        <row r="568">
          <cell r="A568">
            <v>2080199</v>
          </cell>
          <cell r="B568" t="str">
            <v>    其他人力资源和社会保障管理事务支出</v>
          </cell>
          <cell r="C568">
            <v>5</v>
          </cell>
        </row>
        <row r="569">
          <cell r="A569">
            <v>20802</v>
          </cell>
          <cell r="B569" t="str">
            <v>  民政管理事务</v>
          </cell>
          <cell r="C569">
            <v>1351</v>
          </cell>
        </row>
        <row r="570">
          <cell r="A570">
            <v>2080201</v>
          </cell>
          <cell r="B570" t="str">
            <v>    行政运行</v>
          </cell>
          <cell r="C570">
            <v>965</v>
          </cell>
        </row>
        <row r="571">
          <cell r="A571">
            <v>2080202</v>
          </cell>
          <cell r="B571" t="str">
            <v>    一般行政管理事务</v>
          </cell>
          <cell r="C571">
            <v>0</v>
          </cell>
        </row>
        <row r="572">
          <cell r="A572">
            <v>2080203</v>
          </cell>
          <cell r="B572" t="str">
            <v>    机关服务</v>
          </cell>
          <cell r="C572">
            <v>0</v>
          </cell>
        </row>
        <row r="573">
          <cell r="A573">
            <v>2080206</v>
          </cell>
          <cell r="B573" t="str">
            <v>    社会组织管理</v>
          </cell>
          <cell r="C573">
            <v>0</v>
          </cell>
        </row>
        <row r="574">
          <cell r="A574">
            <v>2080207</v>
          </cell>
          <cell r="B574" t="str">
            <v>    行政区划和地名管理</v>
          </cell>
          <cell r="C574">
            <v>0</v>
          </cell>
        </row>
        <row r="575">
          <cell r="A575">
            <v>2080208</v>
          </cell>
          <cell r="B575" t="str">
            <v>    基层政权建设和社区治理</v>
          </cell>
          <cell r="C575">
            <v>0</v>
          </cell>
        </row>
        <row r="576">
          <cell r="A576">
            <v>2080299</v>
          </cell>
          <cell r="B576" t="str">
            <v>    其他民政管理事务支出</v>
          </cell>
          <cell r="C576">
            <v>386</v>
          </cell>
        </row>
        <row r="577">
          <cell r="A577">
            <v>20804</v>
          </cell>
          <cell r="B577" t="str">
            <v>  补充全国社会保障基金</v>
          </cell>
          <cell r="C577">
            <v>0</v>
          </cell>
        </row>
        <row r="578">
          <cell r="A578">
            <v>2080402</v>
          </cell>
          <cell r="B578" t="str">
            <v>    用一般公共预算补充基金</v>
          </cell>
          <cell r="C578">
            <v>0</v>
          </cell>
        </row>
        <row r="579">
          <cell r="A579">
            <v>20805</v>
          </cell>
          <cell r="B579" t="str">
            <v>  行政事业单位养老支出</v>
          </cell>
          <cell r="C579">
            <v>16293</v>
          </cell>
        </row>
        <row r="580">
          <cell r="A580">
            <v>2080501</v>
          </cell>
          <cell r="B580" t="str">
            <v>    行政单位离退休</v>
          </cell>
          <cell r="C580">
            <v>519</v>
          </cell>
        </row>
        <row r="581">
          <cell r="A581">
            <v>2080502</v>
          </cell>
          <cell r="B581" t="str">
            <v>    事业单位离退休</v>
          </cell>
          <cell r="C581">
            <v>36</v>
          </cell>
        </row>
        <row r="582">
          <cell r="A582">
            <v>2080503</v>
          </cell>
          <cell r="B582" t="str">
            <v>    离退休人员管理机构</v>
          </cell>
          <cell r="C582">
            <v>13</v>
          </cell>
        </row>
        <row r="583">
          <cell r="A583">
            <v>2080505</v>
          </cell>
          <cell r="B583" t="str">
            <v>    机关事业单位基本养老保险缴费支出</v>
          </cell>
          <cell r="C583">
            <v>6461</v>
          </cell>
        </row>
        <row r="584">
          <cell r="A584">
            <v>2080506</v>
          </cell>
          <cell r="B584" t="str">
            <v>    机关事业单位职业年金缴费支出</v>
          </cell>
          <cell r="C584">
            <v>0</v>
          </cell>
        </row>
        <row r="585">
          <cell r="A585">
            <v>2080507</v>
          </cell>
          <cell r="B585" t="str">
            <v>    对机关事业单位基本养老保险基金的补助</v>
          </cell>
          <cell r="C585">
            <v>9264</v>
          </cell>
        </row>
        <row r="586">
          <cell r="A586">
            <v>2080508</v>
          </cell>
          <cell r="B586" t="str">
            <v>    对机关事业单位职业年金的补助</v>
          </cell>
          <cell r="C586">
            <v>0</v>
          </cell>
        </row>
        <row r="587">
          <cell r="A587">
            <v>2080599</v>
          </cell>
          <cell r="B587" t="str">
            <v>    其他行政事业单位养老支出</v>
          </cell>
          <cell r="C587">
            <v>0</v>
          </cell>
        </row>
        <row r="588">
          <cell r="A588">
            <v>20806</v>
          </cell>
          <cell r="B588" t="str">
            <v>  企业改革补助</v>
          </cell>
          <cell r="C588">
            <v>0</v>
          </cell>
        </row>
        <row r="589">
          <cell r="A589">
            <v>2080601</v>
          </cell>
          <cell r="B589" t="str">
            <v>    企业关闭破产补助</v>
          </cell>
          <cell r="C589">
            <v>0</v>
          </cell>
        </row>
        <row r="590">
          <cell r="A590">
            <v>2080602</v>
          </cell>
          <cell r="B590" t="str">
            <v>    厂办大集体改革补助</v>
          </cell>
          <cell r="C590">
            <v>0</v>
          </cell>
        </row>
        <row r="591">
          <cell r="A591">
            <v>2080699</v>
          </cell>
          <cell r="B591" t="str">
            <v>    其他企业改革发展补助</v>
          </cell>
          <cell r="C591">
            <v>0</v>
          </cell>
        </row>
        <row r="592">
          <cell r="A592">
            <v>20807</v>
          </cell>
          <cell r="B592" t="str">
            <v>  就业补助</v>
          </cell>
          <cell r="C592">
            <v>2433</v>
          </cell>
        </row>
        <row r="593">
          <cell r="A593">
            <v>2080701</v>
          </cell>
          <cell r="B593" t="str">
            <v>    就业创业服务补贴</v>
          </cell>
          <cell r="C593">
            <v>1902</v>
          </cell>
        </row>
        <row r="594">
          <cell r="A594">
            <v>2080702</v>
          </cell>
          <cell r="B594" t="str">
            <v>    职业培训补贴</v>
          </cell>
          <cell r="C594">
            <v>0</v>
          </cell>
        </row>
        <row r="595">
          <cell r="A595">
            <v>2080704</v>
          </cell>
          <cell r="B595" t="str">
            <v>    社会保险补贴</v>
          </cell>
          <cell r="C595">
            <v>0</v>
          </cell>
        </row>
        <row r="596">
          <cell r="A596">
            <v>2080705</v>
          </cell>
          <cell r="B596" t="str">
            <v>    公益性岗位补贴</v>
          </cell>
          <cell r="C596">
            <v>0</v>
          </cell>
        </row>
        <row r="597">
          <cell r="A597">
            <v>2080709</v>
          </cell>
          <cell r="B597" t="str">
            <v>    职业技能鉴定补贴</v>
          </cell>
          <cell r="C597">
            <v>0</v>
          </cell>
        </row>
        <row r="598">
          <cell r="A598">
            <v>2080711</v>
          </cell>
          <cell r="B598" t="str">
            <v>    就业见习补贴</v>
          </cell>
          <cell r="C598">
            <v>0</v>
          </cell>
        </row>
        <row r="599">
          <cell r="A599">
            <v>2080712</v>
          </cell>
          <cell r="B599" t="str">
            <v>    高技能人才培养补助</v>
          </cell>
          <cell r="C599">
            <v>0</v>
          </cell>
        </row>
        <row r="600">
          <cell r="A600">
            <v>2080713</v>
          </cell>
          <cell r="B600" t="str">
            <v>    促进创业补贴</v>
          </cell>
          <cell r="C600">
            <v>0</v>
          </cell>
        </row>
        <row r="601">
          <cell r="A601">
            <v>2080799</v>
          </cell>
          <cell r="B601" t="str">
            <v>    其他就业补助支出</v>
          </cell>
          <cell r="C601">
            <v>531</v>
          </cell>
        </row>
        <row r="602">
          <cell r="A602">
            <v>20808</v>
          </cell>
          <cell r="B602" t="str">
            <v>  抚恤</v>
          </cell>
          <cell r="C602">
            <v>1811</v>
          </cell>
        </row>
        <row r="603">
          <cell r="A603">
            <v>2080801</v>
          </cell>
          <cell r="B603" t="str">
            <v>    死亡抚恤</v>
          </cell>
          <cell r="C603">
            <v>0</v>
          </cell>
        </row>
        <row r="604">
          <cell r="A604">
            <v>2080802</v>
          </cell>
          <cell r="B604" t="str">
            <v>    伤残抚恤</v>
          </cell>
          <cell r="C604">
            <v>222</v>
          </cell>
        </row>
        <row r="605">
          <cell r="A605">
            <v>2080803</v>
          </cell>
          <cell r="B605" t="str">
            <v>    在乡复员、退伍军人生活补助</v>
          </cell>
          <cell r="C605">
            <v>1168</v>
          </cell>
        </row>
        <row r="606">
          <cell r="A606">
            <v>2080804</v>
          </cell>
          <cell r="B606" t="str">
            <v>    优抚事业单位支出</v>
          </cell>
          <cell r="C606">
            <v>0</v>
          </cell>
        </row>
        <row r="607">
          <cell r="A607">
            <v>2080805</v>
          </cell>
          <cell r="B607" t="str">
            <v>    义务兵优待</v>
          </cell>
          <cell r="C607">
            <v>421</v>
          </cell>
        </row>
        <row r="608">
          <cell r="A608">
            <v>2080806</v>
          </cell>
          <cell r="B608" t="str">
            <v>    农村籍退役士兵老年生活补助</v>
          </cell>
          <cell r="C608">
            <v>0</v>
          </cell>
        </row>
        <row r="609">
          <cell r="A609">
            <v>2080899</v>
          </cell>
          <cell r="B609" t="str">
            <v>    其他优抚支出</v>
          </cell>
          <cell r="C609">
            <v>0</v>
          </cell>
        </row>
        <row r="610">
          <cell r="A610">
            <v>20809</v>
          </cell>
          <cell r="B610" t="str">
            <v>  退役安置</v>
          </cell>
          <cell r="C610">
            <v>385</v>
          </cell>
        </row>
        <row r="611">
          <cell r="A611">
            <v>2080901</v>
          </cell>
          <cell r="B611" t="str">
            <v>    退役士兵安置</v>
          </cell>
          <cell r="C611">
            <v>325</v>
          </cell>
        </row>
        <row r="612">
          <cell r="A612">
            <v>2080902</v>
          </cell>
          <cell r="B612" t="str">
            <v>    军队移交政府的离退休人员安置</v>
          </cell>
          <cell r="C612">
            <v>0</v>
          </cell>
        </row>
        <row r="613">
          <cell r="A613">
            <v>2080903</v>
          </cell>
          <cell r="B613" t="str">
            <v>    军队移交政府离退休干部管理机构</v>
          </cell>
          <cell r="C613">
            <v>0</v>
          </cell>
        </row>
        <row r="614">
          <cell r="A614">
            <v>2080904</v>
          </cell>
          <cell r="B614" t="str">
            <v>    退役士兵管理教育</v>
          </cell>
          <cell r="C614">
            <v>0</v>
          </cell>
        </row>
        <row r="615">
          <cell r="A615">
            <v>2080905</v>
          </cell>
          <cell r="B615" t="str">
            <v>    军队转业干部安置</v>
          </cell>
          <cell r="C615">
            <v>60</v>
          </cell>
        </row>
        <row r="616">
          <cell r="A616">
            <v>2080999</v>
          </cell>
          <cell r="B616" t="str">
            <v>    其他退役安置支出</v>
          </cell>
          <cell r="C616">
            <v>0</v>
          </cell>
        </row>
        <row r="617">
          <cell r="A617">
            <v>20810</v>
          </cell>
          <cell r="B617" t="str">
            <v>  社会福利</v>
          </cell>
          <cell r="C617">
            <v>1364</v>
          </cell>
        </row>
        <row r="618">
          <cell r="A618">
            <v>2081001</v>
          </cell>
          <cell r="B618" t="str">
            <v>    儿童福利</v>
          </cell>
          <cell r="C618">
            <v>0</v>
          </cell>
        </row>
        <row r="619">
          <cell r="A619">
            <v>2081002</v>
          </cell>
          <cell r="B619" t="str">
            <v>    老年福利</v>
          </cell>
          <cell r="C619">
            <v>620</v>
          </cell>
        </row>
        <row r="620">
          <cell r="A620">
            <v>2081003</v>
          </cell>
          <cell r="B620" t="str">
            <v>    康复辅具</v>
          </cell>
          <cell r="C620">
            <v>0</v>
          </cell>
        </row>
        <row r="621">
          <cell r="A621">
            <v>2081004</v>
          </cell>
          <cell r="B621" t="str">
            <v>    殡葬</v>
          </cell>
          <cell r="C621">
            <v>0</v>
          </cell>
        </row>
        <row r="622">
          <cell r="A622">
            <v>2081005</v>
          </cell>
          <cell r="B622" t="str">
            <v>    社会福利事业单位</v>
          </cell>
          <cell r="C622">
            <v>95</v>
          </cell>
        </row>
        <row r="623">
          <cell r="A623">
            <v>2081006</v>
          </cell>
          <cell r="B623" t="str">
            <v>    养老服务</v>
          </cell>
          <cell r="C623">
            <v>649</v>
          </cell>
        </row>
        <row r="624">
          <cell r="A624">
            <v>2081099</v>
          </cell>
          <cell r="B624" t="str">
            <v>    其他社会福利支出</v>
          </cell>
          <cell r="C624">
            <v>0</v>
          </cell>
        </row>
        <row r="625">
          <cell r="A625">
            <v>20811</v>
          </cell>
          <cell r="B625" t="str">
            <v>  残疾人事业</v>
          </cell>
          <cell r="C625">
            <v>2194</v>
          </cell>
        </row>
        <row r="626">
          <cell r="A626">
            <v>2081101</v>
          </cell>
          <cell r="B626" t="str">
            <v>    行政运行</v>
          </cell>
          <cell r="C626">
            <v>168</v>
          </cell>
        </row>
        <row r="627">
          <cell r="A627">
            <v>2081102</v>
          </cell>
          <cell r="B627" t="str">
            <v>    一般行政管理事务</v>
          </cell>
          <cell r="C627">
            <v>0</v>
          </cell>
        </row>
        <row r="628">
          <cell r="A628">
            <v>2081103</v>
          </cell>
          <cell r="B628" t="str">
            <v>    机关服务</v>
          </cell>
          <cell r="C628">
            <v>0</v>
          </cell>
        </row>
        <row r="629">
          <cell r="A629">
            <v>2081104</v>
          </cell>
          <cell r="B629" t="str">
            <v>    残疾人康复</v>
          </cell>
          <cell r="C629">
            <v>198</v>
          </cell>
        </row>
        <row r="630">
          <cell r="A630">
            <v>2081105</v>
          </cell>
          <cell r="B630" t="str">
            <v>    残疾人就业和扶贫</v>
          </cell>
          <cell r="C630">
            <v>0</v>
          </cell>
        </row>
        <row r="631">
          <cell r="A631">
            <v>2081106</v>
          </cell>
          <cell r="B631" t="str">
            <v>    残疾人体育</v>
          </cell>
          <cell r="C631">
            <v>0</v>
          </cell>
        </row>
        <row r="632">
          <cell r="A632">
            <v>2081107</v>
          </cell>
          <cell r="B632" t="str">
            <v>    残疾人生活和护理补贴</v>
          </cell>
          <cell r="C632">
            <v>1676</v>
          </cell>
        </row>
        <row r="633">
          <cell r="A633">
            <v>2081199</v>
          </cell>
          <cell r="B633" t="str">
            <v>    其他残疾人事业支出</v>
          </cell>
          <cell r="C633">
            <v>152</v>
          </cell>
        </row>
        <row r="634">
          <cell r="A634">
            <v>20816</v>
          </cell>
          <cell r="B634" t="str">
            <v>  红十字事业</v>
          </cell>
          <cell r="C634">
            <v>49</v>
          </cell>
        </row>
        <row r="635">
          <cell r="A635">
            <v>2081601</v>
          </cell>
          <cell r="B635" t="str">
            <v>    行政运行</v>
          </cell>
          <cell r="C635">
            <v>49</v>
          </cell>
        </row>
        <row r="636">
          <cell r="A636">
            <v>2081602</v>
          </cell>
          <cell r="B636" t="str">
            <v>    一般行政管理事务</v>
          </cell>
          <cell r="C636">
            <v>0</v>
          </cell>
        </row>
        <row r="637">
          <cell r="A637">
            <v>2081603</v>
          </cell>
          <cell r="B637" t="str">
            <v>    机关服务</v>
          </cell>
          <cell r="C637">
            <v>0</v>
          </cell>
        </row>
        <row r="638">
          <cell r="A638">
            <v>2081699</v>
          </cell>
          <cell r="B638" t="str">
            <v>    其他红十字事业支出</v>
          </cell>
          <cell r="C638">
            <v>0</v>
          </cell>
        </row>
        <row r="639">
          <cell r="A639">
            <v>20819</v>
          </cell>
          <cell r="B639" t="str">
            <v>  最低生活保障</v>
          </cell>
          <cell r="C639">
            <v>11045</v>
          </cell>
        </row>
        <row r="640">
          <cell r="A640">
            <v>2081901</v>
          </cell>
          <cell r="B640" t="str">
            <v>    城市最低生活保障金支出</v>
          </cell>
          <cell r="C640">
            <v>0</v>
          </cell>
        </row>
        <row r="641">
          <cell r="A641">
            <v>2081902</v>
          </cell>
          <cell r="B641" t="str">
            <v>    农村最低生活保障金支出</v>
          </cell>
          <cell r="C641">
            <v>11045</v>
          </cell>
        </row>
        <row r="642">
          <cell r="A642">
            <v>20820</v>
          </cell>
          <cell r="B642" t="str">
            <v>  临时救助</v>
          </cell>
          <cell r="C642">
            <v>0</v>
          </cell>
        </row>
        <row r="643">
          <cell r="A643">
            <v>2082001</v>
          </cell>
          <cell r="B643" t="str">
            <v>    临时救助支出</v>
          </cell>
          <cell r="C643">
            <v>0</v>
          </cell>
        </row>
        <row r="644">
          <cell r="A644">
            <v>2082002</v>
          </cell>
          <cell r="B644" t="str">
            <v>    流浪乞讨人员救助支出</v>
          </cell>
          <cell r="C644">
            <v>0</v>
          </cell>
        </row>
        <row r="645">
          <cell r="A645">
            <v>20821</v>
          </cell>
          <cell r="B645" t="str">
            <v>  特困人员救助供养</v>
          </cell>
          <cell r="C645">
            <v>1125</v>
          </cell>
        </row>
        <row r="646">
          <cell r="A646">
            <v>2082101</v>
          </cell>
          <cell r="B646" t="str">
            <v>    城市特困人员救助供养支出</v>
          </cell>
          <cell r="C646">
            <v>80</v>
          </cell>
        </row>
        <row r="647">
          <cell r="A647">
            <v>2082102</v>
          </cell>
          <cell r="B647" t="str">
            <v>    农村特困人员救助供养支出</v>
          </cell>
          <cell r="C647">
            <v>1045</v>
          </cell>
        </row>
        <row r="648">
          <cell r="A648">
            <v>20824</v>
          </cell>
          <cell r="B648" t="str">
            <v>  补充道路交通事故社会救助基金</v>
          </cell>
          <cell r="C648">
            <v>0</v>
          </cell>
        </row>
        <row r="649">
          <cell r="A649">
            <v>2082401</v>
          </cell>
          <cell r="B649" t="str">
            <v>    交强险增值税补助基金支出</v>
          </cell>
          <cell r="C649">
            <v>0</v>
          </cell>
        </row>
        <row r="650">
          <cell r="A650">
            <v>2082402</v>
          </cell>
          <cell r="B650" t="str">
            <v>    交强险罚款收入补助基金支出</v>
          </cell>
          <cell r="C650">
            <v>0</v>
          </cell>
        </row>
        <row r="651">
          <cell r="A651">
            <v>20825</v>
          </cell>
          <cell r="B651" t="str">
            <v>  其他生活救助</v>
          </cell>
          <cell r="C651">
            <v>11</v>
          </cell>
        </row>
        <row r="652">
          <cell r="A652">
            <v>2082501</v>
          </cell>
          <cell r="B652" t="str">
            <v>    其他城市生活救助</v>
          </cell>
          <cell r="C652">
            <v>11</v>
          </cell>
        </row>
        <row r="653">
          <cell r="A653">
            <v>2082502</v>
          </cell>
          <cell r="B653" t="str">
            <v>    其他农村生活救助</v>
          </cell>
          <cell r="C653">
            <v>0</v>
          </cell>
        </row>
        <row r="654">
          <cell r="A654">
            <v>20826</v>
          </cell>
          <cell r="B654" t="str">
            <v>  财政对基本养老保险基金的补助</v>
          </cell>
          <cell r="C654">
            <v>10625</v>
          </cell>
        </row>
        <row r="655">
          <cell r="A655">
            <v>2082601</v>
          </cell>
          <cell r="B655" t="str">
            <v>    财政对企业职工基本养老保险基金的补助</v>
          </cell>
          <cell r="C655">
            <v>3023</v>
          </cell>
        </row>
        <row r="656">
          <cell r="A656">
            <v>2082602</v>
          </cell>
          <cell r="B656" t="str">
            <v>    财政对城乡居民基本养老保险基金的补助</v>
          </cell>
          <cell r="C656">
            <v>7602</v>
          </cell>
        </row>
        <row r="657">
          <cell r="A657">
            <v>2082699</v>
          </cell>
          <cell r="B657" t="str">
            <v>    财政对其他基本养老保险基金的补助</v>
          </cell>
          <cell r="C657">
            <v>0</v>
          </cell>
        </row>
        <row r="658">
          <cell r="A658">
            <v>20827</v>
          </cell>
          <cell r="B658" t="str">
            <v>  财政对其他社会保险基金的补助</v>
          </cell>
          <cell r="C658">
            <v>0</v>
          </cell>
        </row>
        <row r="659">
          <cell r="A659">
            <v>2082701</v>
          </cell>
          <cell r="B659" t="str">
            <v>    财政对失业保险基金的补助</v>
          </cell>
          <cell r="C659">
            <v>0</v>
          </cell>
        </row>
        <row r="660">
          <cell r="A660">
            <v>2082702</v>
          </cell>
          <cell r="B660" t="str">
            <v>    财政对工伤保险基金的补助</v>
          </cell>
          <cell r="C660">
            <v>0</v>
          </cell>
        </row>
        <row r="661">
          <cell r="A661">
            <v>2082799</v>
          </cell>
          <cell r="B661" t="str">
            <v>    其他财政对社会保险基金的补助</v>
          </cell>
          <cell r="C661">
            <v>0</v>
          </cell>
        </row>
        <row r="662">
          <cell r="A662">
            <v>20828</v>
          </cell>
          <cell r="B662" t="str">
            <v>  退役军人管理事务</v>
          </cell>
          <cell r="C662">
            <v>436</v>
          </cell>
        </row>
        <row r="663">
          <cell r="A663">
            <v>2082801</v>
          </cell>
          <cell r="B663" t="str">
            <v>    行政运行</v>
          </cell>
          <cell r="C663">
            <v>386</v>
          </cell>
        </row>
        <row r="664">
          <cell r="A664">
            <v>2082802</v>
          </cell>
          <cell r="B664" t="str">
            <v>    一般行政管理事务</v>
          </cell>
          <cell r="C664">
            <v>50</v>
          </cell>
        </row>
        <row r="665">
          <cell r="A665">
            <v>2082803</v>
          </cell>
          <cell r="B665" t="str">
            <v>    机关服务</v>
          </cell>
          <cell r="C665">
            <v>0</v>
          </cell>
        </row>
        <row r="666">
          <cell r="A666">
            <v>2082804</v>
          </cell>
          <cell r="B666" t="str">
            <v>    拥军优属</v>
          </cell>
          <cell r="C666">
            <v>0</v>
          </cell>
        </row>
        <row r="667">
          <cell r="A667">
            <v>2082805</v>
          </cell>
          <cell r="B667" t="str">
            <v>    部队供应</v>
          </cell>
          <cell r="C667">
            <v>0</v>
          </cell>
        </row>
        <row r="668">
          <cell r="A668">
            <v>2082850</v>
          </cell>
          <cell r="B668" t="str">
            <v>    事业运行</v>
          </cell>
          <cell r="C668">
            <v>0</v>
          </cell>
        </row>
        <row r="669">
          <cell r="A669">
            <v>2082899</v>
          </cell>
          <cell r="B669" t="str">
            <v>    其他退役军人事务管理支出</v>
          </cell>
          <cell r="C669">
            <v>0</v>
          </cell>
        </row>
        <row r="670">
          <cell r="A670">
            <v>20830</v>
          </cell>
          <cell r="B670" t="str">
            <v>  财政代缴社会保险费支出</v>
          </cell>
          <cell r="C670">
            <v>211</v>
          </cell>
        </row>
        <row r="671">
          <cell r="A671">
            <v>2083001</v>
          </cell>
          <cell r="B671" t="str">
            <v>    财政代缴城乡居民基本养老保险费支出</v>
          </cell>
          <cell r="C671">
            <v>157</v>
          </cell>
        </row>
        <row r="672">
          <cell r="A672">
            <v>2083099</v>
          </cell>
          <cell r="B672" t="str">
            <v>    财政代缴其他社会保险费支出</v>
          </cell>
          <cell r="C672">
            <v>54</v>
          </cell>
        </row>
        <row r="673">
          <cell r="A673">
            <v>20899</v>
          </cell>
          <cell r="B673" t="str">
            <v>  其他社会保障和就业支出(款)</v>
          </cell>
          <cell r="C673">
            <v>912</v>
          </cell>
        </row>
        <row r="674">
          <cell r="A674">
            <v>2089999</v>
          </cell>
          <cell r="B674" t="str">
            <v>    其他社会保障和就业支出(项)</v>
          </cell>
          <cell r="C674">
            <v>912</v>
          </cell>
        </row>
        <row r="675">
          <cell r="A675">
            <v>210</v>
          </cell>
          <cell r="B675" t="str">
            <v>卫生健康支出</v>
          </cell>
          <cell r="C675">
            <v>32092</v>
          </cell>
        </row>
        <row r="676">
          <cell r="A676">
            <v>21001</v>
          </cell>
          <cell r="B676" t="str">
            <v>  卫生健康管理事务</v>
          </cell>
          <cell r="C676">
            <v>1825</v>
          </cell>
        </row>
        <row r="677">
          <cell r="A677">
            <v>2100101</v>
          </cell>
          <cell r="B677" t="str">
            <v>    行政运行</v>
          </cell>
          <cell r="C677">
            <v>1799</v>
          </cell>
        </row>
        <row r="678">
          <cell r="A678">
            <v>2100102</v>
          </cell>
          <cell r="B678" t="str">
            <v>    一般行政管理事务</v>
          </cell>
          <cell r="C678">
            <v>0</v>
          </cell>
        </row>
        <row r="679">
          <cell r="A679">
            <v>2100103</v>
          </cell>
          <cell r="B679" t="str">
            <v>    机关服务</v>
          </cell>
          <cell r="C679">
            <v>0</v>
          </cell>
        </row>
        <row r="680">
          <cell r="A680">
            <v>2100199</v>
          </cell>
          <cell r="B680" t="str">
            <v>    其他卫生健康管理事务支出</v>
          </cell>
          <cell r="C680">
            <v>26</v>
          </cell>
        </row>
        <row r="681">
          <cell r="A681">
            <v>21002</v>
          </cell>
          <cell r="B681" t="str">
            <v>  公立医院</v>
          </cell>
          <cell r="C681">
            <v>250</v>
          </cell>
        </row>
        <row r="682">
          <cell r="A682">
            <v>2100201</v>
          </cell>
          <cell r="B682" t="str">
            <v>    综合医院</v>
          </cell>
          <cell r="C682">
            <v>250</v>
          </cell>
        </row>
        <row r="683">
          <cell r="A683">
            <v>2100202</v>
          </cell>
          <cell r="B683" t="str">
            <v>    中医(民族)医院</v>
          </cell>
          <cell r="C683">
            <v>0</v>
          </cell>
        </row>
        <row r="684">
          <cell r="A684">
            <v>2100203</v>
          </cell>
          <cell r="B684" t="str">
            <v>    传染病医院</v>
          </cell>
          <cell r="C684">
            <v>0</v>
          </cell>
        </row>
        <row r="685">
          <cell r="A685">
            <v>2100204</v>
          </cell>
          <cell r="B685" t="str">
            <v>    职业病防治医院</v>
          </cell>
          <cell r="C685">
            <v>0</v>
          </cell>
        </row>
        <row r="686">
          <cell r="A686">
            <v>2100205</v>
          </cell>
          <cell r="B686" t="str">
            <v>    精神病医院</v>
          </cell>
          <cell r="C686">
            <v>0</v>
          </cell>
        </row>
        <row r="687">
          <cell r="A687">
            <v>2100206</v>
          </cell>
          <cell r="B687" t="str">
            <v>    妇幼保健医院</v>
          </cell>
          <cell r="C687">
            <v>0</v>
          </cell>
        </row>
        <row r="688">
          <cell r="A688">
            <v>2100207</v>
          </cell>
          <cell r="B688" t="str">
            <v>    儿童医院</v>
          </cell>
          <cell r="C688">
            <v>0</v>
          </cell>
        </row>
        <row r="689">
          <cell r="A689">
            <v>2100208</v>
          </cell>
          <cell r="B689" t="str">
            <v>    其他专科医院</v>
          </cell>
          <cell r="C689">
            <v>0</v>
          </cell>
        </row>
        <row r="690">
          <cell r="A690">
            <v>2100209</v>
          </cell>
          <cell r="B690" t="str">
            <v>    福利医院</v>
          </cell>
          <cell r="C690">
            <v>0</v>
          </cell>
        </row>
        <row r="691">
          <cell r="A691">
            <v>2100210</v>
          </cell>
          <cell r="B691" t="str">
            <v>    行业医院</v>
          </cell>
          <cell r="C691">
            <v>0</v>
          </cell>
        </row>
        <row r="692">
          <cell r="A692">
            <v>2100211</v>
          </cell>
          <cell r="B692" t="str">
            <v>    处理医疗欠费</v>
          </cell>
          <cell r="C692">
            <v>0</v>
          </cell>
        </row>
        <row r="693">
          <cell r="A693">
            <v>2100212</v>
          </cell>
          <cell r="B693" t="str">
            <v>    康复医院</v>
          </cell>
          <cell r="C693">
            <v>0</v>
          </cell>
        </row>
        <row r="694">
          <cell r="A694">
            <v>2100299</v>
          </cell>
          <cell r="B694" t="str">
            <v>    其他公立医院支出</v>
          </cell>
          <cell r="C694">
            <v>0</v>
          </cell>
        </row>
        <row r="695">
          <cell r="A695">
            <v>21003</v>
          </cell>
          <cell r="B695" t="str">
            <v>  基层医疗卫生机构</v>
          </cell>
          <cell r="C695">
            <v>2168</v>
          </cell>
        </row>
        <row r="696">
          <cell r="A696">
            <v>2100301</v>
          </cell>
          <cell r="B696" t="str">
            <v>    城市社区卫生机构</v>
          </cell>
          <cell r="C696">
            <v>0</v>
          </cell>
        </row>
        <row r="697">
          <cell r="A697">
            <v>2100302</v>
          </cell>
          <cell r="B697" t="str">
            <v>    乡镇卫生院</v>
          </cell>
          <cell r="C697">
            <v>1925</v>
          </cell>
        </row>
        <row r="698">
          <cell r="A698">
            <v>2100399</v>
          </cell>
          <cell r="B698" t="str">
            <v>    其他基层医疗卫生机构支出</v>
          </cell>
          <cell r="C698">
            <v>243</v>
          </cell>
        </row>
        <row r="699">
          <cell r="A699">
            <v>21004</v>
          </cell>
          <cell r="B699" t="str">
            <v>  公共卫生</v>
          </cell>
          <cell r="C699">
            <v>3605</v>
          </cell>
        </row>
        <row r="700">
          <cell r="A700">
            <v>2100401</v>
          </cell>
          <cell r="B700" t="str">
            <v>    疾病预防控制机构</v>
          </cell>
          <cell r="C700">
            <v>530</v>
          </cell>
        </row>
        <row r="701">
          <cell r="A701">
            <v>2100402</v>
          </cell>
          <cell r="B701" t="str">
            <v>    卫生监督机构</v>
          </cell>
          <cell r="C701">
            <v>109</v>
          </cell>
        </row>
        <row r="702">
          <cell r="A702">
            <v>2100403</v>
          </cell>
          <cell r="B702" t="str">
            <v>    妇幼保健机构</v>
          </cell>
          <cell r="C702">
            <v>0</v>
          </cell>
        </row>
        <row r="703">
          <cell r="A703">
            <v>2100404</v>
          </cell>
          <cell r="B703" t="str">
            <v>    精神卫生机构</v>
          </cell>
          <cell r="C703">
            <v>0</v>
          </cell>
        </row>
        <row r="704">
          <cell r="A704">
            <v>2100405</v>
          </cell>
          <cell r="B704" t="str">
            <v>    应急救治机构</v>
          </cell>
          <cell r="C704">
            <v>0</v>
          </cell>
        </row>
        <row r="705">
          <cell r="A705">
            <v>2100406</v>
          </cell>
          <cell r="B705" t="str">
            <v>    采供血机构</v>
          </cell>
          <cell r="C705">
            <v>0</v>
          </cell>
        </row>
        <row r="706">
          <cell r="A706">
            <v>2100407</v>
          </cell>
          <cell r="B706" t="str">
            <v>    其他专业公共卫生机构</v>
          </cell>
          <cell r="C706">
            <v>0</v>
          </cell>
        </row>
        <row r="707">
          <cell r="A707">
            <v>2100408</v>
          </cell>
          <cell r="B707" t="str">
            <v>    基本公共卫生服务</v>
          </cell>
          <cell r="C707">
            <v>2880</v>
          </cell>
        </row>
        <row r="708">
          <cell r="A708">
            <v>2100409</v>
          </cell>
          <cell r="B708" t="str">
            <v>    重大公共卫生服务</v>
          </cell>
          <cell r="C708">
            <v>0</v>
          </cell>
        </row>
        <row r="709">
          <cell r="A709">
            <v>2100410</v>
          </cell>
          <cell r="B709" t="str">
            <v>    突发公共卫生事件应急处理</v>
          </cell>
          <cell r="C709">
            <v>86</v>
          </cell>
        </row>
        <row r="710">
          <cell r="A710">
            <v>2100499</v>
          </cell>
          <cell r="B710" t="str">
            <v>    其他公共卫生支出</v>
          </cell>
          <cell r="C710">
            <v>0</v>
          </cell>
        </row>
        <row r="711">
          <cell r="A711">
            <v>21006</v>
          </cell>
          <cell r="B711" t="str">
            <v>  中医药</v>
          </cell>
          <cell r="C711">
            <v>13</v>
          </cell>
        </row>
        <row r="712">
          <cell r="A712">
            <v>2100601</v>
          </cell>
          <cell r="B712" t="str">
            <v>    中医(民族医)药专项</v>
          </cell>
          <cell r="C712">
            <v>13</v>
          </cell>
        </row>
        <row r="713">
          <cell r="A713">
            <v>2100699</v>
          </cell>
          <cell r="B713" t="str">
            <v>    其他中医药支出</v>
          </cell>
          <cell r="C713">
            <v>0</v>
          </cell>
        </row>
        <row r="714">
          <cell r="A714">
            <v>21007</v>
          </cell>
          <cell r="B714" t="str">
            <v>  计划生育事务</v>
          </cell>
          <cell r="C714">
            <v>721</v>
          </cell>
        </row>
        <row r="715">
          <cell r="A715">
            <v>2100716</v>
          </cell>
          <cell r="B715" t="str">
            <v>    计划生育机构</v>
          </cell>
          <cell r="C715">
            <v>0</v>
          </cell>
        </row>
        <row r="716">
          <cell r="A716">
            <v>2100717</v>
          </cell>
          <cell r="B716" t="str">
            <v>    计划生育服务</v>
          </cell>
          <cell r="C716">
            <v>0</v>
          </cell>
        </row>
        <row r="717">
          <cell r="A717">
            <v>2100799</v>
          </cell>
          <cell r="B717" t="str">
            <v>    其他计划生育事务支出</v>
          </cell>
          <cell r="C717">
            <v>721</v>
          </cell>
        </row>
        <row r="718">
          <cell r="A718">
            <v>21011</v>
          </cell>
          <cell r="B718" t="str">
            <v>  行政事业单位医疗</v>
          </cell>
          <cell r="C718">
            <v>4185</v>
          </cell>
        </row>
        <row r="719">
          <cell r="A719">
            <v>2101101</v>
          </cell>
          <cell r="B719" t="str">
            <v>    行政单位医疗</v>
          </cell>
          <cell r="C719">
            <v>1299</v>
          </cell>
        </row>
        <row r="720">
          <cell r="A720">
            <v>2101102</v>
          </cell>
          <cell r="B720" t="str">
            <v>    事业单位医疗</v>
          </cell>
          <cell r="C720">
            <v>2886</v>
          </cell>
        </row>
        <row r="721">
          <cell r="A721">
            <v>2101103</v>
          </cell>
          <cell r="B721" t="str">
            <v>    公务员医疗补助</v>
          </cell>
          <cell r="C721">
            <v>0</v>
          </cell>
        </row>
        <row r="722">
          <cell r="A722">
            <v>2101199</v>
          </cell>
          <cell r="B722" t="str">
            <v>    其他行政事业单位医疗支出</v>
          </cell>
          <cell r="C722">
            <v>0</v>
          </cell>
        </row>
        <row r="723">
          <cell r="A723">
            <v>21012</v>
          </cell>
          <cell r="B723" t="str">
            <v>  财政对基本医疗保险基金的补助</v>
          </cell>
          <cell r="C723">
            <v>16001</v>
          </cell>
        </row>
        <row r="724">
          <cell r="A724">
            <v>2101201</v>
          </cell>
          <cell r="B724" t="str">
            <v>    财政对职工基本医疗保险基金的补助</v>
          </cell>
          <cell r="C724">
            <v>0</v>
          </cell>
        </row>
        <row r="725">
          <cell r="A725">
            <v>2101202</v>
          </cell>
          <cell r="B725" t="str">
            <v>    财政对城乡居民基本医疗保险基金的补助</v>
          </cell>
          <cell r="C725">
            <v>15971</v>
          </cell>
        </row>
        <row r="726">
          <cell r="A726">
            <v>2101299</v>
          </cell>
          <cell r="B726" t="str">
            <v>    财政对其他基本医疗保险基金的补助</v>
          </cell>
          <cell r="C726">
            <v>30</v>
          </cell>
        </row>
        <row r="727">
          <cell r="A727">
            <v>21013</v>
          </cell>
          <cell r="B727" t="str">
            <v>  医疗救助</v>
          </cell>
          <cell r="C727">
            <v>2702</v>
          </cell>
        </row>
        <row r="728">
          <cell r="A728">
            <v>2101301</v>
          </cell>
          <cell r="B728" t="str">
            <v>    城乡医疗救助</v>
          </cell>
          <cell r="C728">
            <v>2702</v>
          </cell>
        </row>
        <row r="729">
          <cell r="A729">
            <v>2101302</v>
          </cell>
          <cell r="B729" t="str">
            <v>    疾病应急救助</v>
          </cell>
          <cell r="C729">
            <v>0</v>
          </cell>
        </row>
        <row r="730">
          <cell r="A730">
            <v>2101399</v>
          </cell>
          <cell r="B730" t="str">
            <v>    其他医疗救助支出</v>
          </cell>
          <cell r="C730">
            <v>0</v>
          </cell>
        </row>
        <row r="731">
          <cell r="A731">
            <v>21014</v>
          </cell>
          <cell r="B731" t="str">
            <v>  优抚对象医疗</v>
          </cell>
          <cell r="C731">
            <v>38</v>
          </cell>
        </row>
        <row r="732">
          <cell r="A732">
            <v>2101401</v>
          </cell>
          <cell r="B732" t="str">
            <v>    优抚对象医疗补助</v>
          </cell>
          <cell r="C732">
            <v>38</v>
          </cell>
        </row>
        <row r="733">
          <cell r="A733">
            <v>2101499</v>
          </cell>
          <cell r="B733" t="str">
            <v>    其他优抚对象医疗支出</v>
          </cell>
          <cell r="C733">
            <v>0</v>
          </cell>
        </row>
        <row r="734">
          <cell r="A734">
            <v>21015</v>
          </cell>
          <cell r="B734" t="str">
            <v>  医疗保障管理事务</v>
          </cell>
          <cell r="C734">
            <v>584</v>
          </cell>
        </row>
        <row r="735">
          <cell r="A735">
            <v>2101501</v>
          </cell>
          <cell r="B735" t="str">
            <v>    行政运行</v>
          </cell>
          <cell r="C735">
            <v>542</v>
          </cell>
        </row>
        <row r="736">
          <cell r="A736">
            <v>2101502</v>
          </cell>
          <cell r="B736" t="str">
            <v>    一般行政管理事务</v>
          </cell>
          <cell r="C736">
            <v>0</v>
          </cell>
        </row>
        <row r="737">
          <cell r="A737">
            <v>2101503</v>
          </cell>
          <cell r="B737" t="str">
            <v>    机关服务</v>
          </cell>
          <cell r="C737">
            <v>0</v>
          </cell>
        </row>
        <row r="738">
          <cell r="A738">
            <v>2101504</v>
          </cell>
          <cell r="B738" t="str">
            <v>    信息化建设</v>
          </cell>
          <cell r="C738">
            <v>0</v>
          </cell>
        </row>
        <row r="739">
          <cell r="A739">
            <v>2101505</v>
          </cell>
          <cell r="B739" t="str">
            <v>    医疗保障政策管理</v>
          </cell>
          <cell r="C739">
            <v>0</v>
          </cell>
        </row>
        <row r="740">
          <cell r="A740">
            <v>2101506</v>
          </cell>
          <cell r="B740" t="str">
            <v>    医疗保障经办事务</v>
          </cell>
          <cell r="C740">
            <v>0</v>
          </cell>
        </row>
        <row r="741">
          <cell r="A741">
            <v>2101550</v>
          </cell>
          <cell r="B741" t="str">
            <v>    事业运行</v>
          </cell>
          <cell r="C741">
            <v>0</v>
          </cell>
        </row>
        <row r="742">
          <cell r="A742">
            <v>2101599</v>
          </cell>
          <cell r="B742" t="str">
            <v>    其他医疗保障管理事务支出</v>
          </cell>
          <cell r="C742">
            <v>42</v>
          </cell>
        </row>
        <row r="743">
          <cell r="A743">
            <v>21016</v>
          </cell>
          <cell r="B743" t="str">
            <v>  老龄卫生健康事务(款)</v>
          </cell>
          <cell r="C743">
            <v>0</v>
          </cell>
        </row>
        <row r="744">
          <cell r="A744">
            <v>2101601</v>
          </cell>
          <cell r="B744" t="str">
            <v>    老龄卫生健康事务(项)</v>
          </cell>
          <cell r="C744">
            <v>0</v>
          </cell>
        </row>
        <row r="745">
          <cell r="A745">
            <v>21099</v>
          </cell>
          <cell r="B745" t="str">
            <v>  其他卫生健康支出(款)</v>
          </cell>
          <cell r="C745">
            <v>0</v>
          </cell>
        </row>
        <row r="746">
          <cell r="A746">
            <v>2109999</v>
          </cell>
          <cell r="B746" t="str">
            <v>    其他卫生健康支出(项)</v>
          </cell>
          <cell r="C746">
            <v>0</v>
          </cell>
        </row>
        <row r="747">
          <cell r="A747">
            <v>211</v>
          </cell>
          <cell r="B747" t="str">
            <v>节能环保支出</v>
          </cell>
          <cell r="C747">
            <v>3439</v>
          </cell>
        </row>
        <row r="748">
          <cell r="A748">
            <v>21101</v>
          </cell>
          <cell r="B748" t="str">
            <v>  环境保护管理事务</v>
          </cell>
          <cell r="C748">
            <v>884</v>
          </cell>
        </row>
        <row r="749">
          <cell r="A749">
            <v>2110101</v>
          </cell>
          <cell r="B749" t="str">
            <v>    行政运行</v>
          </cell>
          <cell r="C749">
            <v>584</v>
          </cell>
        </row>
        <row r="750">
          <cell r="A750">
            <v>2110102</v>
          </cell>
          <cell r="B750" t="str">
            <v>    一般行政管理事务</v>
          </cell>
          <cell r="C750">
            <v>0</v>
          </cell>
        </row>
        <row r="751">
          <cell r="A751">
            <v>2110103</v>
          </cell>
          <cell r="B751" t="str">
            <v>    机关服务</v>
          </cell>
          <cell r="C751">
            <v>0</v>
          </cell>
        </row>
        <row r="752">
          <cell r="A752">
            <v>2110104</v>
          </cell>
          <cell r="B752" t="str">
            <v>    生态环境保护宣传</v>
          </cell>
          <cell r="C752">
            <v>0</v>
          </cell>
        </row>
        <row r="753">
          <cell r="A753">
            <v>2110105</v>
          </cell>
          <cell r="B753" t="str">
            <v>    环境保护法规、规划及标准</v>
          </cell>
          <cell r="C753">
            <v>0</v>
          </cell>
        </row>
        <row r="754">
          <cell r="A754">
            <v>2110106</v>
          </cell>
          <cell r="B754" t="str">
            <v>    生态环境国际合作及履约</v>
          </cell>
          <cell r="C754">
            <v>0</v>
          </cell>
        </row>
        <row r="755">
          <cell r="A755">
            <v>2110107</v>
          </cell>
          <cell r="B755" t="str">
            <v>    生态环境保护行政许可</v>
          </cell>
          <cell r="C755">
            <v>0</v>
          </cell>
        </row>
        <row r="756">
          <cell r="A756">
            <v>2110108</v>
          </cell>
          <cell r="B756" t="str">
            <v>    应对气候变化管理事务</v>
          </cell>
          <cell r="C756">
            <v>0</v>
          </cell>
        </row>
        <row r="757">
          <cell r="A757">
            <v>2110199</v>
          </cell>
          <cell r="B757" t="str">
            <v>    其他环境保护管理事务支出</v>
          </cell>
          <cell r="C757">
            <v>300</v>
          </cell>
        </row>
        <row r="758">
          <cell r="A758">
            <v>21102</v>
          </cell>
          <cell r="B758" t="str">
            <v>  环境监测与监察</v>
          </cell>
          <cell r="C758">
            <v>0</v>
          </cell>
        </row>
        <row r="759">
          <cell r="A759">
            <v>2110203</v>
          </cell>
          <cell r="B759" t="str">
            <v>    建设项目环评审查与监督</v>
          </cell>
          <cell r="C759">
            <v>0</v>
          </cell>
        </row>
        <row r="760">
          <cell r="A760">
            <v>2110204</v>
          </cell>
          <cell r="B760" t="str">
            <v>    核与辐射安全监督</v>
          </cell>
          <cell r="C760">
            <v>0</v>
          </cell>
        </row>
        <row r="761">
          <cell r="A761">
            <v>2110299</v>
          </cell>
          <cell r="B761" t="str">
            <v>    其他环境监测与监察支出</v>
          </cell>
          <cell r="C761">
            <v>0</v>
          </cell>
        </row>
        <row r="762">
          <cell r="A762">
            <v>21103</v>
          </cell>
          <cell r="B762" t="str">
            <v>  污染防治</v>
          </cell>
          <cell r="C762">
            <v>2036</v>
          </cell>
        </row>
        <row r="763">
          <cell r="A763">
            <v>2110301</v>
          </cell>
          <cell r="B763" t="str">
            <v>    大气</v>
          </cell>
          <cell r="C763">
            <v>0</v>
          </cell>
        </row>
        <row r="764">
          <cell r="A764">
            <v>2110302</v>
          </cell>
          <cell r="B764" t="str">
            <v>    水体</v>
          </cell>
          <cell r="C764">
            <v>1794</v>
          </cell>
        </row>
        <row r="765">
          <cell r="A765">
            <v>2110303</v>
          </cell>
          <cell r="B765" t="str">
            <v>    噪声</v>
          </cell>
          <cell r="C765">
            <v>0</v>
          </cell>
        </row>
        <row r="766">
          <cell r="A766">
            <v>2110304</v>
          </cell>
          <cell r="B766" t="str">
            <v>    固体废弃物与化学品</v>
          </cell>
          <cell r="C766">
            <v>0</v>
          </cell>
        </row>
        <row r="767">
          <cell r="A767">
            <v>2110305</v>
          </cell>
          <cell r="B767" t="str">
            <v>    放射源和放射性废物监管</v>
          </cell>
          <cell r="C767">
            <v>0</v>
          </cell>
        </row>
        <row r="768">
          <cell r="A768">
            <v>2110306</v>
          </cell>
          <cell r="B768" t="str">
            <v>    辐射</v>
          </cell>
          <cell r="C768">
            <v>0</v>
          </cell>
        </row>
        <row r="769">
          <cell r="A769">
            <v>2110307</v>
          </cell>
          <cell r="B769" t="str">
            <v>    土壤</v>
          </cell>
          <cell r="C769">
            <v>0</v>
          </cell>
        </row>
        <row r="770">
          <cell r="A770">
            <v>2110399</v>
          </cell>
          <cell r="B770" t="str">
            <v>    其他污染防治支出</v>
          </cell>
          <cell r="C770">
            <v>242</v>
          </cell>
        </row>
        <row r="771">
          <cell r="A771">
            <v>21104</v>
          </cell>
          <cell r="B771" t="str">
            <v>  自然生态保护</v>
          </cell>
          <cell r="C771">
            <v>130</v>
          </cell>
        </row>
        <row r="772">
          <cell r="A772">
            <v>2110401</v>
          </cell>
          <cell r="B772" t="str">
            <v>    生态保护</v>
          </cell>
          <cell r="C772">
            <v>0</v>
          </cell>
        </row>
        <row r="773">
          <cell r="A773">
            <v>2110402</v>
          </cell>
          <cell r="B773" t="str">
            <v>    农村环境保护</v>
          </cell>
          <cell r="C773">
            <v>130</v>
          </cell>
        </row>
        <row r="774">
          <cell r="A774">
            <v>2110404</v>
          </cell>
          <cell r="B774" t="str">
            <v>    生物及物种资源保护</v>
          </cell>
          <cell r="C774">
            <v>0</v>
          </cell>
        </row>
        <row r="775">
          <cell r="A775">
            <v>2110499</v>
          </cell>
          <cell r="B775" t="str">
            <v>    其他自然生态保护支出</v>
          </cell>
          <cell r="C775">
            <v>0</v>
          </cell>
        </row>
        <row r="776">
          <cell r="A776">
            <v>21105</v>
          </cell>
          <cell r="B776" t="str">
            <v>  天然林保护</v>
          </cell>
          <cell r="C776">
            <v>0</v>
          </cell>
        </row>
        <row r="777">
          <cell r="A777">
            <v>2110501</v>
          </cell>
          <cell r="B777" t="str">
            <v>    森林管护</v>
          </cell>
          <cell r="C777">
            <v>0</v>
          </cell>
        </row>
        <row r="778">
          <cell r="A778">
            <v>2110502</v>
          </cell>
          <cell r="B778" t="str">
            <v>    社会保险补助</v>
          </cell>
          <cell r="C778">
            <v>0</v>
          </cell>
        </row>
        <row r="779">
          <cell r="A779">
            <v>2110503</v>
          </cell>
          <cell r="B779" t="str">
            <v>    政策性社会性支出补助</v>
          </cell>
          <cell r="C779">
            <v>0</v>
          </cell>
        </row>
        <row r="780">
          <cell r="A780">
            <v>2110506</v>
          </cell>
          <cell r="B780" t="str">
            <v>    天然林保护工程建设</v>
          </cell>
          <cell r="C780">
            <v>0</v>
          </cell>
        </row>
        <row r="781">
          <cell r="A781">
            <v>2110507</v>
          </cell>
          <cell r="B781" t="str">
            <v>    停伐补助</v>
          </cell>
          <cell r="C781">
            <v>0</v>
          </cell>
        </row>
        <row r="782">
          <cell r="A782">
            <v>2110599</v>
          </cell>
          <cell r="B782" t="str">
            <v>    其他天然林保护支出</v>
          </cell>
          <cell r="C782">
            <v>0</v>
          </cell>
        </row>
        <row r="783">
          <cell r="A783">
            <v>21106</v>
          </cell>
          <cell r="B783" t="str">
            <v>  退耕还林还草</v>
          </cell>
          <cell r="C783">
            <v>0</v>
          </cell>
        </row>
        <row r="784">
          <cell r="A784">
            <v>2110602</v>
          </cell>
          <cell r="B784" t="str">
            <v>    退耕现金</v>
          </cell>
          <cell r="C784">
            <v>0</v>
          </cell>
        </row>
        <row r="785">
          <cell r="A785">
            <v>2110603</v>
          </cell>
          <cell r="B785" t="str">
            <v>    退耕还林粮食折现补贴</v>
          </cell>
          <cell r="C785">
            <v>0</v>
          </cell>
        </row>
        <row r="786">
          <cell r="A786">
            <v>2110604</v>
          </cell>
          <cell r="B786" t="str">
            <v>    退耕还林粮食费用补贴</v>
          </cell>
          <cell r="C786">
            <v>0</v>
          </cell>
        </row>
        <row r="787">
          <cell r="A787">
            <v>2110605</v>
          </cell>
          <cell r="B787" t="str">
            <v>    退耕还林工程建设</v>
          </cell>
          <cell r="C787">
            <v>0</v>
          </cell>
        </row>
        <row r="788">
          <cell r="A788">
            <v>2110699</v>
          </cell>
          <cell r="B788" t="str">
            <v>    其他退耕还林还草支出</v>
          </cell>
          <cell r="C788">
            <v>0</v>
          </cell>
        </row>
        <row r="789">
          <cell r="A789">
            <v>21107</v>
          </cell>
          <cell r="B789" t="str">
            <v>  风沙荒漠治理</v>
          </cell>
          <cell r="C789">
            <v>0</v>
          </cell>
        </row>
        <row r="790">
          <cell r="A790">
            <v>2110704</v>
          </cell>
          <cell r="B790" t="str">
            <v>    京津风沙源治理工程建设</v>
          </cell>
          <cell r="C790">
            <v>0</v>
          </cell>
        </row>
        <row r="791">
          <cell r="A791">
            <v>2110799</v>
          </cell>
          <cell r="B791" t="str">
            <v>    其他风沙荒漠治理支出</v>
          </cell>
          <cell r="C791">
            <v>0</v>
          </cell>
        </row>
        <row r="792">
          <cell r="A792">
            <v>21108</v>
          </cell>
          <cell r="B792" t="str">
            <v>  退牧还草</v>
          </cell>
          <cell r="C792">
            <v>0</v>
          </cell>
        </row>
        <row r="793">
          <cell r="A793">
            <v>2110804</v>
          </cell>
          <cell r="B793" t="str">
            <v>    退牧还草工程建设</v>
          </cell>
          <cell r="C793">
            <v>0</v>
          </cell>
        </row>
        <row r="794">
          <cell r="A794">
            <v>2110899</v>
          </cell>
          <cell r="B794" t="str">
            <v>    其他退牧还草支出</v>
          </cell>
          <cell r="C794">
            <v>0</v>
          </cell>
        </row>
        <row r="795">
          <cell r="A795">
            <v>21109</v>
          </cell>
          <cell r="B795" t="str">
            <v>  已垦草原退耕还草(款)</v>
          </cell>
          <cell r="C795">
            <v>0</v>
          </cell>
        </row>
        <row r="796">
          <cell r="A796">
            <v>2110901</v>
          </cell>
          <cell r="B796" t="str">
            <v>    已垦草原退耕还草(项)</v>
          </cell>
          <cell r="C796">
            <v>0</v>
          </cell>
        </row>
        <row r="797">
          <cell r="A797">
            <v>21110</v>
          </cell>
          <cell r="B797" t="str">
            <v>  能源节约利用(款)</v>
          </cell>
          <cell r="C797">
            <v>180</v>
          </cell>
        </row>
        <row r="798">
          <cell r="A798">
            <v>2111001</v>
          </cell>
          <cell r="B798" t="str">
            <v>    能源节约利用(项)</v>
          </cell>
          <cell r="C798">
            <v>180</v>
          </cell>
        </row>
        <row r="799">
          <cell r="A799">
            <v>21111</v>
          </cell>
          <cell r="B799" t="str">
            <v>  污染减排</v>
          </cell>
          <cell r="C799">
            <v>0</v>
          </cell>
        </row>
        <row r="800">
          <cell r="A800">
            <v>2111101</v>
          </cell>
          <cell r="B800" t="str">
            <v>    生态环境监测与信息</v>
          </cell>
          <cell r="C800">
            <v>0</v>
          </cell>
        </row>
        <row r="801">
          <cell r="A801">
            <v>2111102</v>
          </cell>
          <cell r="B801" t="str">
            <v>    生态环境执法监察</v>
          </cell>
          <cell r="C801">
            <v>0</v>
          </cell>
        </row>
        <row r="802">
          <cell r="A802">
            <v>2111103</v>
          </cell>
          <cell r="B802" t="str">
            <v>    减排专项支出</v>
          </cell>
          <cell r="C802">
            <v>0</v>
          </cell>
        </row>
        <row r="803">
          <cell r="A803">
            <v>2111104</v>
          </cell>
          <cell r="B803" t="str">
            <v>    清洁生产专项支出</v>
          </cell>
          <cell r="C803">
            <v>0</v>
          </cell>
        </row>
        <row r="804">
          <cell r="A804">
            <v>2111199</v>
          </cell>
          <cell r="B804" t="str">
            <v>    其他污染减排支出</v>
          </cell>
          <cell r="C804">
            <v>0</v>
          </cell>
        </row>
        <row r="805">
          <cell r="A805">
            <v>21112</v>
          </cell>
          <cell r="B805" t="str">
            <v>  可再生能源(款)</v>
          </cell>
          <cell r="C805">
            <v>0</v>
          </cell>
        </row>
        <row r="806">
          <cell r="A806">
            <v>2111201</v>
          </cell>
          <cell r="B806" t="str">
            <v>    可再生能源(项)</v>
          </cell>
          <cell r="C806">
            <v>0</v>
          </cell>
        </row>
        <row r="807">
          <cell r="A807">
            <v>21113</v>
          </cell>
          <cell r="B807" t="str">
            <v>  循环经济(款)</v>
          </cell>
          <cell r="C807">
            <v>0</v>
          </cell>
        </row>
        <row r="808">
          <cell r="A808">
            <v>2111301</v>
          </cell>
          <cell r="B808" t="str">
            <v>    循环经济(项)</v>
          </cell>
          <cell r="C808">
            <v>0</v>
          </cell>
        </row>
        <row r="809">
          <cell r="A809">
            <v>21114</v>
          </cell>
          <cell r="B809" t="str">
            <v>  能源管理事务</v>
          </cell>
          <cell r="C809">
            <v>0</v>
          </cell>
        </row>
        <row r="810">
          <cell r="A810">
            <v>2111401</v>
          </cell>
          <cell r="B810" t="str">
            <v>    行政运行</v>
          </cell>
          <cell r="C810">
            <v>0</v>
          </cell>
        </row>
        <row r="811">
          <cell r="A811">
            <v>2111402</v>
          </cell>
          <cell r="B811" t="str">
            <v>    一般行政管理事务</v>
          </cell>
          <cell r="C811">
            <v>0</v>
          </cell>
        </row>
        <row r="812">
          <cell r="A812">
            <v>2111403</v>
          </cell>
          <cell r="B812" t="str">
            <v>    机关服务</v>
          </cell>
          <cell r="C812">
            <v>0</v>
          </cell>
        </row>
        <row r="813">
          <cell r="A813">
            <v>2111404</v>
          </cell>
          <cell r="B813" t="str">
            <v>    能源预测预警</v>
          </cell>
          <cell r="C813">
            <v>0</v>
          </cell>
        </row>
        <row r="814">
          <cell r="A814">
            <v>2111405</v>
          </cell>
          <cell r="B814" t="str">
            <v>    能源战略规划与实施</v>
          </cell>
          <cell r="C814">
            <v>0</v>
          </cell>
        </row>
        <row r="815">
          <cell r="A815">
            <v>2111406</v>
          </cell>
          <cell r="B815" t="str">
            <v>    能源科技装备</v>
          </cell>
          <cell r="C815">
            <v>0</v>
          </cell>
        </row>
        <row r="816">
          <cell r="A816">
            <v>2111407</v>
          </cell>
          <cell r="B816" t="str">
            <v>    能源行业管理</v>
          </cell>
          <cell r="C816">
            <v>0</v>
          </cell>
        </row>
        <row r="817">
          <cell r="A817">
            <v>2111408</v>
          </cell>
          <cell r="B817" t="str">
            <v>    能源管理</v>
          </cell>
          <cell r="C817">
            <v>0</v>
          </cell>
        </row>
        <row r="818">
          <cell r="A818">
            <v>2111409</v>
          </cell>
          <cell r="B818" t="str">
            <v>    石油储备发展管理</v>
          </cell>
          <cell r="C818">
            <v>0</v>
          </cell>
        </row>
        <row r="819">
          <cell r="A819">
            <v>2111410</v>
          </cell>
          <cell r="B819" t="str">
            <v>    能源调查</v>
          </cell>
          <cell r="C819">
            <v>0</v>
          </cell>
        </row>
        <row r="820">
          <cell r="A820">
            <v>2111411</v>
          </cell>
          <cell r="B820" t="str">
            <v>    信息化建设</v>
          </cell>
          <cell r="C820">
            <v>0</v>
          </cell>
        </row>
        <row r="821">
          <cell r="A821">
            <v>2111413</v>
          </cell>
          <cell r="B821" t="str">
            <v>    农村电网建设</v>
          </cell>
          <cell r="C821">
            <v>0</v>
          </cell>
        </row>
        <row r="822">
          <cell r="A822">
            <v>2111450</v>
          </cell>
          <cell r="B822" t="str">
            <v>    事业运行</v>
          </cell>
          <cell r="C822">
            <v>0</v>
          </cell>
        </row>
        <row r="823">
          <cell r="A823">
            <v>2111499</v>
          </cell>
          <cell r="B823" t="str">
            <v>    其他能源管理事务支出</v>
          </cell>
          <cell r="C823">
            <v>0</v>
          </cell>
        </row>
        <row r="824">
          <cell r="A824">
            <v>21199</v>
          </cell>
          <cell r="B824" t="str">
            <v>  其他节能环保支出(款)</v>
          </cell>
          <cell r="C824">
            <v>209</v>
          </cell>
        </row>
        <row r="825">
          <cell r="A825">
            <v>2119999</v>
          </cell>
          <cell r="B825" t="str">
            <v>    其他节能环保支出(项)</v>
          </cell>
          <cell r="C825">
            <v>209</v>
          </cell>
        </row>
        <row r="826">
          <cell r="A826">
            <v>212</v>
          </cell>
          <cell r="B826" t="str">
            <v>城乡社区支出</v>
          </cell>
          <cell r="C826">
            <v>6359</v>
          </cell>
        </row>
        <row r="827">
          <cell r="A827">
            <v>21201</v>
          </cell>
          <cell r="B827" t="str">
            <v>  城乡社区管理事务</v>
          </cell>
          <cell r="C827">
            <v>3146</v>
          </cell>
        </row>
        <row r="828">
          <cell r="A828">
            <v>2120101</v>
          </cell>
          <cell r="B828" t="str">
            <v>    行政运行</v>
          </cell>
          <cell r="C828">
            <v>2424</v>
          </cell>
        </row>
        <row r="829">
          <cell r="A829">
            <v>2120102</v>
          </cell>
          <cell r="B829" t="str">
            <v>    一般行政管理事务</v>
          </cell>
          <cell r="C829">
            <v>0</v>
          </cell>
        </row>
        <row r="830">
          <cell r="A830">
            <v>2120103</v>
          </cell>
          <cell r="B830" t="str">
            <v>    机关服务</v>
          </cell>
          <cell r="C830">
            <v>0</v>
          </cell>
        </row>
        <row r="831">
          <cell r="A831">
            <v>2120104</v>
          </cell>
          <cell r="B831" t="str">
            <v>    城管执法</v>
          </cell>
          <cell r="C831">
            <v>589</v>
          </cell>
        </row>
        <row r="832">
          <cell r="A832">
            <v>2120105</v>
          </cell>
          <cell r="B832" t="str">
            <v>    工程建设标准规范编制与监管</v>
          </cell>
          <cell r="C832">
            <v>0</v>
          </cell>
        </row>
        <row r="833">
          <cell r="A833">
            <v>2120106</v>
          </cell>
          <cell r="B833" t="str">
            <v>    工程建设管理</v>
          </cell>
          <cell r="C833">
            <v>0</v>
          </cell>
        </row>
        <row r="834">
          <cell r="A834">
            <v>2120107</v>
          </cell>
          <cell r="B834" t="str">
            <v>    市政公用行业市场监管</v>
          </cell>
          <cell r="C834">
            <v>0</v>
          </cell>
        </row>
        <row r="835">
          <cell r="A835">
            <v>2120109</v>
          </cell>
          <cell r="B835" t="str">
            <v>    住宅建设与房地产市场监管</v>
          </cell>
          <cell r="C835">
            <v>0</v>
          </cell>
        </row>
        <row r="836">
          <cell r="A836">
            <v>2120110</v>
          </cell>
          <cell r="B836" t="str">
            <v>    执业资格注册、资质审查</v>
          </cell>
          <cell r="C836">
            <v>0</v>
          </cell>
        </row>
        <row r="837">
          <cell r="A837">
            <v>2120199</v>
          </cell>
          <cell r="B837" t="str">
            <v>    其他城乡社区管理事务支出</v>
          </cell>
          <cell r="C837">
            <v>133</v>
          </cell>
        </row>
        <row r="838">
          <cell r="A838">
            <v>21202</v>
          </cell>
          <cell r="B838" t="str">
            <v>  城乡社区规划与管理(款)</v>
          </cell>
          <cell r="C838">
            <v>0</v>
          </cell>
        </row>
        <row r="839">
          <cell r="A839">
            <v>2120201</v>
          </cell>
          <cell r="B839" t="str">
            <v>    城乡社区规划与管理(项)</v>
          </cell>
          <cell r="C839">
            <v>0</v>
          </cell>
        </row>
        <row r="840">
          <cell r="A840">
            <v>21203</v>
          </cell>
          <cell r="B840" t="str">
            <v>  城乡社区公共设施</v>
          </cell>
          <cell r="C840">
            <v>2173</v>
          </cell>
        </row>
        <row r="841">
          <cell r="A841">
            <v>2120303</v>
          </cell>
          <cell r="B841" t="str">
            <v>    小城镇基础设施建设</v>
          </cell>
          <cell r="C841">
            <v>1601</v>
          </cell>
        </row>
        <row r="842">
          <cell r="A842">
            <v>2120399</v>
          </cell>
          <cell r="B842" t="str">
            <v>    其他城乡社区公共设施支出</v>
          </cell>
          <cell r="C842">
            <v>572</v>
          </cell>
        </row>
        <row r="843">
          <cell r="A843">
            <v>21205</v>
          </cell>
          <cell r="B843" t="str">
            <v>  城乡社区环境卫生(款)</v>
          </cell>
          <cell r="C843">
            <v>547</v>
          </cell>
        </row>
        <row r="844">
          <cell r="A844">
            <v>2120501</v>
          </cell>
          <cell r="B844" t="str">
            <v>    城乡社区环境卫生(项)</v>
          </cell>
          <cell r="C844">
            <v>547</v>
          </cell>
        </row>
        <row r="845">
          <cell r="A845">
            <v>21206</v>
          </cell>
          <cell r="B845" t="str">
            <v>  建设市场管理与监督(款)</v>
          </cell>
          <cell r="C845">
            <v>466</v>
          </cell>
        </row>
        <row r="846">
          <cell r="A846">
            <v>2120601</v>
          </cell>
          <cell r="B846" t="str">
            <v>    建设市场管理与监督(项)</v>
          </cell>
          <cell r="C846">
            <v>466</v>
          </cell>
        </row>
        <row r="847">
          <cell r="A847">
            <v>21299</v>
          </cell>
          <cell r="B847" t="str">
            <v>  其他城乡社区支出(款)</v>
          </cell>
          <cell r="C847">
            <v>27</v>
          </cell>
        </row>
        <row r="848">
          <cell r="A848">
            <v>2129999</v>
          </cell>
          <cell r="B848" t="str">
            <v>    其他城乡社区支出(项)</v>
          </cell>
          <cell r="C848">
            <v>27</v>
          </cell>
        </row>
        <row r="849">
          <cell r="A849">
            <v>213</v>
          </cell>
          <cell r="B849" t="str">
            <v>农林水支出</v>
          </cell>
          <cell r="C849">
            <v>128419</v>
          </cell>
        </row>
        <row r="850">
          <cell r="A850">
            <v>21301</v>
          </cell>
          <cell r="B850" t="str">
            <v>  农业农村</v>
          </cell>
          <cell r="C850">
            <v>18694</v>
          </cell>
        </row>
        <row r="851">
          <cell r="A851">
            <v>2130101</v>
          </cell>
          <cell r="B851" t="str">
            <v>    行政运行</v>
          </cell>
          <cell r="C851">
            <v>3713</v>
          </cell>
        </row>
        <row r="852">
          <cell r="A852">
            <v>2130102</v>
          </cell>
          <cell r="B852" t="str">
            <v>    一般行政管理事务</v>
          </cell>
          <cell r="C852">
            <v>500</v>
          </cell>
        </row>
        <row r="853">
          <cell r="A853">
            <v>2130103</v>
          </cell>
          <cell r="B853" t="str">
            <v>    机关服务</v>
          </cell>
          <cell r="C853">
            <v>0</v>
          </cell>
        </row>
        <row r="854">
          <cell r="A854">
            <v>2130104</v>
          </cell>
          <cell r="B854" t="str">
            <v>    事业运行</v>
          </cell>
          <cell r="C854">
            <v>362</v>
          </cell>
        </row>
        <row r="855">
          <cell r="A855">
            <v>2130105</v>
          </cell>
          <cell r="B855" t="str">
            <v>    农垦运行</v>
          </cell>
          <cell r="C855">
            <v>0</v>
          </cell>
        </row>
        <row r="856">
          <cell r="A856">
            <v>2130106</v>
          </cell>
          <cell r="B856" t="str">
            <v>    科技转化与推广服务</v>
          </cell>
          <cell r="C856">
            <v>0</v>
          </cell>
        </row>
        <row r="857">
          <cell r="A857">
            <v>2130108</v>
          </cell>
          <cell r="B857" t="str">
            <v>    病虫害控制</v>
          </cell>
          <cell r="C857">
            <v>0</v>
          </cell>
        </row>
        <row r="858">
          <cell r="A858">
            <v>2130109</v>
          </cell>
          <cell r="B858" t="str">
            <v>    农产品质量安全</v>
          </cell>
          <cell r="C858">
            <v>0</v>
          </cell>
        </row>
        <row r="859">
          <cell r="A859">
            <v>2130110</v>
          </cell>
          <cell r="B859" t="str">
            <v>    执法监管</v>
          </cell>
          <cell r="C859">
            <v>0</v>
          </cell>
        </row>
        <row r="860">
          <cell r="A860">
            <v>2130111</v>
          </cell>
          <cell r="B860" t="str">
            <v>    统计监测与信息服务</v>
          </cell>
          <cell r="C860">
            <v>0</v>
          </cell>
        </row>
        <row r="861">
          <cell r="A861">
            <v>2130112</v>
          </cell>
          <cell r="B861" t="str">
            <v>    行业业务管理</v>
          </cell>
          <cell r="C861">
            <v>0</v>
          </cell>
        </row>
        <row r="862">
          <cell r="A862">
            <v>2130114</v>
          </cell>
          <cell r="B862" t="str">
            <v>    对外交流与合作</v>
          </cell>
          <cell r="C862">
            <v>0</v>
          </cell>
        </row>
        <row r="863">
          <cell r="A863">
            <v>2130119</v>
          </cell>
          <cell r="B863" t="str">
            <v>    防灾救灾</v>
          </cell>
          <cell r="C863">
            <v>350</v>
          </cell>
        </row>
        <row r="864">
          <cell r="A864">
            <v>2130120</v>
          </cell>
          <cell r="B864" t="str">
            <v>    稳定农民收入补贴</v>
          </cell>
          <cell r="C864">
            <v>0</v>
          </cell>
        </row>
        <row r="865">
          <cell r="A865">
            <v>2130121</v>
          </cell>
          <cell r="B865" t="str">
            <v>    农业结构调整补贴</v>
          </cell>
          <cell r="C865">
            <v>0</v>
          </cell>
        </row>
        <row r="866">
          <cell r="A866">
            <v>2130122</v>
          </cell>
          <cell r="B866" t="str">
            <v>    农业生产发展</v>
          </cell>
          <cell r="C866">
            <v>100</v>
          </cell>
        </row>
        <row r="867">
          <cell r="A867">
            <v>2130124</v>
          </cell>
          <cell r="B867" t="str">
            <v>    农村合作经济</v>
          </cell>
          <cell r="C867">
            <v>0</v>
          </cell>
        </row>
        <row r="868">
          <cell r="A868">
            <v>2130125</v>
          </cell>
          <cell r="B868" t="str">
            <v>    农产品加工与促销</v>
          </cell>
          <cell r="C868">
            <v>0</v>
          </cell>
        </row>
        <row r="869">
          <cell r="A869">
            <v>2130126</v>
          </cell>
          <cell r="B869" t="str">
            <v>    农村社会事业</v>
          </cell>
          <cell r="C869">
            <v>40</v>
          </cell>
        </row>
        <row r="870">
          <cell r="A870">
            <v>2130135</v>
          </cell>
          <cell r="B870" t="str">
            <v>    农业资源保护修复与利用</v>
          </cell>
          <cell r="C870">
            <v>95</v>
          </cell>
        </row>
        <row r="871">
          <cell r="A871">
            <v>2130142</v>
          </cell>
          <cell r="B871" t="str">
            <v>    农村道路建设</v>
          </cell>
          <cell r="C871">
            <v>0</v>
          </cell>
        </row>
        <row r="872">
          <cell r="A872">
            <v>2130148</v>
          </cell>
          <cell r="B872" t="str">
            <v>    成品油价格改革对渔业的补贴</v>
          </cell>
          <cell r="C872">
            <v>0</v>
          </cell>
        </row>
        <row r="873">
          <cell r="A873">
            <v>2130152</v>
          </cell>
          <cell r="B873" t="str">
            <v>    对高校毕业生到基层任职补助</v>
          </cell>
          <cell r="C873">
            <v>0</v>
          </cell>
        </row>
        <row r="874">
          <cell r="A874">
            <v>2130153</v>
          </cell>
          <cell r="B874" t="str">
            <v>    农田建设</v>
          </cell>
          <cell r="C874">
            <v>3972</v>
          </cell>
        </row>
        <row r="875">
          <cell r="A875">
            <v>2130199</v>
          </cell>
          <cell r="B875" t="str">
            <v>    其他农业农村支出</v>
          </cell>
          <cell r="C875">
            <v>9562</v>
          </cell>
        </row>
        <row r="876">
          <cell r="A876">
            <v>21302</v>
          </cell>
          <cell r="B876" t="str">
            <v>  林业和草原</v>
          </cell>
          <cell r="C876">
            <v>17219</v>
          </cell>
        </row>
        <row r="877">
          <cell r="A877">
            <v>2130201</v>
          </cell>
          <cell r="B877" t="str">
            <v>    行政运行</v>
          </cell>
          <cell r="C877">
            <v>2968</v>
          </cell>
        </row>
        <row r="878">
          <cell r="A878">
            <v>2130202</v>
          </cell>
          <cell r="B878" t="str">
            <v>    一般行政管理事务</v>
          </cell>
          <cell r="C878">
            <v>391</v>
          </cell>
        </row>
        <row r="879">
          <cell r="A879">
            <v>2130203</v>
          </cell>
          <cell r="B879" t="str">
            <v>    机关服务</v>
          </cell>
          <cell r="C879">
            <v>0</v>
          </cell>
        </row>
        <row r="880">
          <cell r="A880">
            <v>2130204</v>
          </cell>
          <cell r="B880" t="str">
            <v>    事业机构</v>
          </cell>
          <cell r="C880">
            <v>0</v>
          </cell>
        </row>
        <row r="881">
          <cell r="A881">
            <v>2130205</v>
          </cell>
          <cell r="B881" t="str">
            <v>    森林资源培育</v>
          </cell>
          <cell r="C881">
            <v>3625</v>
          </cell>
        </row>
        <row r="882">
          <cell r="A882">
            <v>2130206</v>
          </cell>
          <cell r="B882" t="str">
            <v>    技术推广与转化</v>
          </cell>
          <cell r="C882">
            <v>0</v>
          </cell>
        </row>
        <row r="883">
          <cell r="A883">
            <v>2130207</v>
          </cell>
          <cell r="B883" t="str">
            <v>    森林资源管理</v>
          </cell>
          <cell r="C883">
            <v>0</v>
          </cell>
        </row>
        <row r="884">
          <cell r="A884">
            <v>2130209</v>
          </cell>
          <cell r="B884" t="str">
            <v>    森林生态效益补偿</v>
          </cell>
          <cell r="C884">
            <v>1850</v>
          </cell>
        </row>
        <row r="885">
          <cell r="A885">
            <v>2130210</v>
          </cell>
          <cell r="B885" t="str">
            <v>    自然保护区等管理</v>
          </cell>
          <cell r="C885">
            <v>30</v>
          </cell>
        </row>
        <row r="886">
          <cell r="A886">
            <v>2130211</v>
          </cell>
          <cell r="B886" t="str">
            <v>    动植物保护</v>
          </cell>
          <cell r="C886">
            <v>0</v>
          </cell>
        </row>
        <row r="887">
          <cell r="A887">
            <v>2130212</v>
          </cell>
          <cell r="B887" t="str">
            <v>    湿地保护</v>
          </cell>
          <cell r="C887">
            <v>0</v>
          </cell>
        </row>
        <row r="888">
          <cell r="A888">
            <v>2130213</v>
          </cell>
          <cell r="B888" t="str">
            <v>    执法与监督</v>
          </cell>
          <cell r="C888">
            <v>0</v>
          </cell>
        </row>
        <row r="889">
          <cell r="A889">
            <v>2130217</v>
          </cell>
          <cell r="B889" t="str">
            <v>    防沙治沙</v>
          </cell>
          <cell r="C889">
            <v>0</v>
          </cell>
        </row>
        <row r="890">
          <cell r="A890">
            <v>2130220</v>
          </cell>
          <cell r="B890" t="str">
            <v>    对外合作与交流</v>
          </cell>
          <cell r="C890">
            <v>0</v>
          </cell>
        </row>
        <row r="891">
          <cell r="A891">
            <v>2130221</v>
          </cell>
          <cell r="B891" t="str">
            <v>    产业化管理</v>
          </cell>
          <cell r="C891">
            <v>0</v>
          </cell>
        </row>
        <row r="892">
          <cell r="A892">
            <v>2130223</v>
          </cell>
          <cell r="B892" t="str">
            <v>    信息管理</v>
          </cell>
          <cell r="C892">
            <v>0</v>
          </cell>
        </row>
        <row r="893">
          <cell r="A893">
            <v>2130226</v>
          </cell>
          <cell r="B893" t="str">
            <v>    林区公共支出</v>
          </cell>
          <cell r="C893">
            <v>100</v>
          </cell>
        </row>
        <row r="894">
          <cell r="A894">
            <v>2130227</v>
          </cell>
          <cell r="B894" t="str">
            <v>    贷款贴息</v>
          </cell>
          <cell r="C894">
            <v>0</v>
          </cell>
        </row>
        <row r="895">
          <cell r="A895">
            <v>2130232</v>
          </cell>
          <cell r="B895" t="str">
            <v>    成品油价格改革对林业的补贴</v>
          </cell>
          <cell r="C895">
            <v>0</v>
          </cell>
        </row>
        <row r="896">
          <cell r="A896">
            <v>2130234</v>
          </cell>
          <cell r="B896" t="str">
            <v>    林业草原防灾减灾</v>
          </cell>
          <cell r="C896">
            <v>1000</v>
          </cell>
        </row>
        <row r="897">
          <cell r="A897">
            <v>2130235</v>
          </cell>
          <cell r="B897" t="str">
            <v>    国家公园</v>
          </cell>
          <cell r="C897">
            <v>0</v>
          </cell>
        </row>
        <row r="898">
          <cell r="A898">
            <v>2130236</v>
          </cell>
          <cell r="B898" t="str">
            <v>    草原管理</v>
          </cell>
          <cell r="C898">
            <v>0</v>
          </cell>
        </row>
        <row r="899">
          <cell r="A899">
            <v>2130237</v>
          </cell>
          <cell r="B899" t="str">
            <v>    行业业务管理</v>
          </cell>
          <cell r="C899">
            <v>0</v>
          </cell>
        </row>
        <row r="900">
          <cell r="A900">
            <v>2130299</v>
          </cell>
          <cell r="B900" t="str">
            <v>    其他林业和草原支出</v>
          </cell>
          <cell r="C900">
            <v>7255</v>
          </cell>
        </row>
        <row r="901">
          <cell r="A901">
            <v>21303</v>
          </cell>
          <cell r="B901" t="str">
            <v>  水利</v>
          </cell>
          <cell r="C901">
            <v>15961</v>
          </cell>
        </row>
        <row r="902">
          <cell r="A902">
            <v>2130301</v>
          </cell>
          <cell r="B902" t="str">
            <v>    行政运行</v>
          </cell>
          <cell r="C902">
            <v>1415</v>
          </cell>
        </row>
        <row r="903">
          <cell r="A903">
            <v>2130302</v>
          </cell>
          <cell r="B903" t="str">
            <v>    一般行政管理事务</v>
          </cell>
          <cell r="C903">
            <v>0</v>
          </cell>
        </row>
        <row r="904">
          <cell r="A904">
            <v>2130303</v>
          </cell>
          <cell r="B904" t="str">
            <v>    机关服务</v>
          </cell>
          <cell r="C904">
            <v>0</v>
          </cell>
        </row>
        <row r="905">
          <cell r="A905">
            <v>2130304</v>
          </cell>
          <cell r="B905" t="str">
            <v>    水利行业业务管理</v>
          </cell>
          <cell r="C905">
            <v>0</v>
          </cell>
        </row>
        <row r="906">
          <cell r="A906">
            <v>2130305</v>
          </cell>
          <cell r="B906" t="str">
            <v>    水利工程建设</v>
          </cell>
          <cell r="C906">
            <v>1936</v>
          </cell>
        </row>
        <row r="907">
          <cell r="A907">
            <v>2130306</v>
          </cell>
          <cell r="B907" t="str">
            <v>    水利工程运行与维护</v>
          </cell>
          <cell r="C907">
            <v>0</v>
          </cell>
        </row>
        <row r="908">
          <cell r="A908">
            <v>2130307</v>
          </cell>
          <cell r="B908" t="str">
            <v>    长江黄河等流域管理</v>
          </cell>
          <cell r="C908">
            <v>100</v>
          </cell>
        </row>
        <row r="909">
          <cell r="A909">
            <v>2130308</v>
          </cell>
          <cell r="B909" t="str">
            <v>    水利前期工作</v>
          </cell>
          <cell r="C909">
            <v>0</v>
          </cell>
        </row>
        <row r="910">
          <cell r="A910">
            <v>2130309</v>
          </cell>
          <cell r="B910" t="str">
            <v>    水利执法监督</v>
          </cell>
          <cell r="C910">
            <v>0</v>
          </cell>
        </row>
        <row r="911">
          <cell r="A911">
            <v>2130310</v>
          </cell>
          <cell r="B911" t="str">
            <v>    水土保持</v>
          </cell>
          <cell r="C911">
            <v>0</v>
          </cell>
        </row>
        <row r="912">
          <cell r="A912">
            <v>2130311</v>
          </cell>
          <cell r="B912" t="str">
            <v>    水资源节约管理与保护</v>
          </cell>
          <cell r="C912">
            <v>653</v>
          </cell>
        </row>
        <row r="913">
          <cell r="A913">
            <v>2130312</v>
          </cell>
          <cell r="B913" t="str">
            <v>    水质监测</v>
          </cell>
          <cell r="C913">
            <v>84</v>
          </cell>
        </row>
        <row r="914">
          <cell r="A914">
            <v>2130313</v>
          </cell>
          <cell r="B914" t="str">
            <v>    水文测报</v>
          </cell>
          <cell r="C914">
            <v>0</v>
          </cell>
        </row>
        <row r="915">
          <cell r="A915">
            <v>2130314</v>
          </cell>
          <cell r="B915" t="str">
            <v>    防汛</v>
          </cell>
          <cell r="C915">
            <v>459</v>
          </cell>
        </row>
        <row r="916">
          <cell r="A916">
            <v>2130315</v>
          </cell>
          <cell r="B916" t="str">
            <v>    抗旱</v>
          </cell>
          <cell r="C916">
            <v>0</v>
          </cell>
        </row>
        <row r="917">
          <cell r="A917">
            <v>2130316</v>
          </cell>
          <cell r="B917" t="str">
            <v>    农村水利</v>
          </cell>
          <cell r="C917">
            <v>0</v>
          </cell>
        </row>
        <row r="918">
          <cell r="A918">
            <v>2130317</v>
          </cell>
          <cell r="B918" t="str">
            <v>    水利技术推广</v>
          </cell>
          <cell r="C918">
            <v>0</v>
          </cell>
        </row>
        <row r="919">
          <cell r="A919">
            <v>2130318</v>
          </cell>
          <cell r="B919" t="str">
            <v>    国际河流治理与管理</v>
          </cell>
          <cell r="C919">
            <v>0</v>
          </cell>
        </row>
        <row r="920">
          <cell r="A920">
            <v>2130319</v>
          </cell>
          <cell r="B920" t="str">
            <v>    江河湖库水系综合整治</v>
          </cell>
          <cell r="C920">
            <v>66</v>
          </cell>
        </row>
        <row r="921">
          <cell r="A921">
            <v>2130321</v>
          </cell>
          <cell r="B921" t="str">
            <v>    大中型水库移民后期扶持专项支出</v>
          </cell>
          <cell r="C921">
            <v>792</v>
          </cell>
        </row>
        <row r="922">
          <cell r="A922">
            <v>2130322</v>
          </cell>
          <cell r="B922" t="str">
            <v>    水利安全监督</v>
          </cell>
          <cell r="C922">
            <v>0</v>
          </cell>
        </row>
        <row r="923">
          <cell r="A923">
            <v>2130333</v>
          </cell>
          <cell r="B923" t="str">
            <v>    信息管理</v>
          </cell>
          <cell r="C923">
            <v>0</v>
          </cell>
        </row>
        <row r="924">
          <cell r="A924">
            <v>2130334</v>
          </cell>
          <cell r="B924" t="str">
            <v>    水利建设征地及移民支出</v>
          </cell>
          <cell r="C924">
            <v>0</v>
          </cell>
        </row>
        <row r="925">
          <cell r="A925">
            <v>2130335</v>
          </cell>
          <cell r="B925" t="str">
            <v>    农村人畜饮水</v>
          </cell>
          <cell r="C925">
            <v>600</v>
          </cell>
        </row>
        <row r="926">
          <cell r="A926">
            <v>2130336</v>
          </cell>
          <cell r="B926" t="str">
            <v>    南水北调工程建设</v>
          </cell>
          <cell r="C926">
            <v>0</v>
          </cell>
        </row>
        <row r="927">
          <cell r="A927">
            <v>2130337</v>
          </cell>
          <cell r="B927" t="str">
            <v>    南水北调工程管理</v>
          </cell>
          <cell r="C927">
            <v>0</v>
          </cell>
        </row>
        <row r="928">
          <cell r="A928">
            <v>2130399</v>
          </cell>
          <cell r="B928" t="str">
            <v>    其他水利支出</v>
          </cell>
          <cell r="C928">
            <v>9856</v>
          </cell>
        </row>
        <row r="929">
          <cell r="A929">
            <v>21305</v>
          </cell>
          <cell r="B929" t="str">
            <v>  扶贫</v>
          </cell>
          <cell r="C929">
            <v>58849</v>
          </cell>
        </row>
        <row r="930">
          <cell r="A930">
            <v>2130501</v>
          </cell>
          <cell r="B930" t="str">
            <v>    行政运行</v>
          </cell>
          <cell r="C930">
            <v>364</v>
          </cell>
        </row>
        <row r="931">
          <cell r="A931">
            <v>2130502</v>
          </cell>
          <cell r="B931" t="str">
            <v>    一般行政管理事务</v>
          </cell>
          <cell r="C931">
            <v>0</v>
          </cell>
        </row>
        <row r="932">
          <cell r="A932">
            <v>2130503</v>
          </cell>
          <cell r="B932" t="str">
            <v>    机关服务</v>
          </cell>
          <cell r="C932">
            <v>0</v>
          </cell>
        </row>
        <row r="933">
          <cell r="A933">
            <v>2130504</v>
          </cell>
          <cell r="B933" t="str">
            <v>    农村基础设施建设</v>
          </cell>
          <cell r="C933">
            <v>3598</v>
          </cell>
        </row>
        <row r="934">
          <cell r="A934">
            <v>2130505</v>
          </cell>
          <cell r="B934" t="str">
            <v>    生产发展</v>
          </cell>
          <cell r="C934">
            <v>4020</v>
          </cell>
        </row>
        <row r="935">
          <cell r="A935">
            <v>2130506</v>
          </cell>
          <cell r="B935" t="str">
            <v>    社会发展</v>
          </cell>
          <cell r="C935">
            <v>0</v>
          </cell>
        </row>
        <row r="936">
          <cell r="A936">
            <v>2130507</v>
          </cell>
          <cell r="B936" t="str">
            <v>    扶贫贷款奖补和贴息</v>
          </cell>
          <cell r="C936">
            <v>1553</v>
          </cell>
        </row>
        <row r="937">
          <cell r="A937">
            <v>2130508</v>
          </cell>
          <cell r="B937" t="str">
            <v>    “三西”农业建设专项补助</v>
          </cell>
          <cell r="C937">
            <v>0</v>
          </cell>
        </row>
        <row r="938">
          <cell r="A938">
            <v>2130550</v>
          </cell>
          <cell r="B938" t="str">
            <v>    扶贫事业机构</v>
          </cell>
          <cell r="C938">
            <v>0</v>
          </cell>
        </row>
        <row r="939">
          <cell r="A939">
            <v>2130599</v>
          </cell>
          <cell r="B939" t="str">
            <v>    其他扶贫支出</v>
          </cell>
          <cell r="C939">
            <v>49314</v>
          </cell>
        </row>
        <row r="940">
          <cell r="A940">
            <v>21307</v>
          </cell>
          <cell r="B940" t="str">
            <v>  农村综合改革</v>
          </cell>
          <cell r="C940">
            <v>6531</v>
          </cell>
        </row>
        <row r="941">
          <cell r="A941">
            <v>2130701</v>
          </cell>
          <cell r="B941" t="str">
            <v>    对村级公益事业建设的补助</v>
          </cell>
          <cell r="C941">
            <v>0</v>
          </cell>
        </row>
        <row r="942">
          <cell r="A942">
            <v>2130704</v>
          </cell>
          <cell r="B942" t="str">
            <v>    国有农场办社会职能改革补助</v>
          </cell>
          <cell r="C942">
            <v>0</v>
          </cell>
        </row>
        <row r="943">
          <cell r="A943">
            <v>2130705</v>
          </cell>
          <cell r="B943" t="str">
            <v>    对村民委员会和村党支部的补助</v>
          </cell>
          <cell r="C943">
            <v>5851</v>
          </cell>
        </row>
        <row r="944">
          <cell r="A944">
            <v>2130706</v>
          </cell>
          <cell r="B944" t="str">
            <v>    对村集体经济组织的补助</v>
          </cell>
          <cell r="C944">
            <v>0</v>
          </cell>
        </row>
        <row r="945">
          <cell r="A945">
            <v>2130707</v>
          </cell>
          <cell r="B945" t="str">
            <v>    农村综合改革示范试点补助</v>
          </cell>
          <cell r="C945">
            <v>0</v>
          </cell>
        </row>
        <row r="946">
          <cell r="A946">
            <v>2130799</v>
          </cell>
          <cell r="B946" t="str">
            <v>    其他农村综合改革支出</v>
          </cell>
          <cell r="C946">
            <v>680</v>
          </cell>
        </row>
        <row r="947">
          <cell r="A947">
            <v>21308</v>
          </cell>
          <cell r="B947" t="str">
            <v>  普惠金融发展支出</v>
          </cell>
          <cell r="C947">
            <v>863</v>
          </cell>
        </row>
        <row r="948">
          <cell r="A948">
            <v>2130801</v>
          </cell>
          <cell r="B948" t="str">
            <v>    支持农村金融机构</v>
          </cell>
          <cell r="C948">
            <v>0</v>
          </cell>
        </row>
        <row r="949">
          <cell r="A949">
            <v>2130802</v>
          </cell>
          <cell r="B949" t="str">
            <v>    涉农贷款增量奖励</v>
          </cell>
          <cell r="C949">
            <v>0</v>
          </cell>
        </row>
        <row r="950">
          <cell r="A950">
            <v>2130803</v>
          </cell>
          <cell r="B950" t="str">
            <v>    农业保险保费补贴</v>
          </cell>
          <cell r="C950">
            <v>511</v>
          </cell>
        </row>
        <row r="951">
          <cell r="A951">
            <v>2130804</v>
          </cell>
          <cell r="B951" t="str">
            <v>    创业担保贷款贴息</v>
          </cell>
          <cell r="C951">
            <v>240</v>
          </cell>
        </row>
        <row r="952">
          <cell r="A952">
            <v>2130805</v>
          </cell>
          <cell r="B952" t="str">
            <v>    补充创业担保贷款基金</v>
          </cell>
          <cell r="C952">
            <v>0</v>
          </cell>
        </row>
        <row r="953">
          <cell r="A953">
            <v>2130899</v>
          </cell>
          <cell r="B953" t="str">
            <v>    其他普惠金融发展支出</v>
          </cell>
          <cell r="C953">
            <v>112</v>
          </cell>
        </row>
        <row r="954">
          <cell r="A954">
            <v>21309</v>
          </cell>
          <cell r="B954" t="str">
            <v>  目标价格补贴</v>
          </cell>
          <cell r="C954">
            <v>0</v>
          </cell>
        </row>
        <row r="955">
          <cell r="A955">
            <v>2130901</v>
          </cell>
          <cell r="B955" t="str">
            <v>    棉花目标价格补贴</v>
          </cell>
          <cell r="C955">
            <v>0</v>
          </cell>
        </row>
        <row r="956">
          <cell r="A956">
            <v>2130999</v>
          </cell>
          <cell r="B956" t="str">
            <v>    其他目标价格补贴</v>
          </cell>
          <cell r="C956">
            <v>0</v>
          </cell>
        </row>
        <row r="957">
          <cell r="A957">
            <v>21399</v>
          </cell>
          <cell r="B957" t="str">
            <v>  其他农林水支出(款)</v>
          </cell>
          <cell r="C957">
            <v>10302</v>
          </cell>
        </row>
        <row r="958">
          <cell r="A958">
            <v>2139901</v>
          </cell>
          <cell r="B958" t="str">
            <v>    化解其他公益性乡村债务支出</v>
          </cell>
          <cell r="C958">
            <v>0</v>
          </cell>
        </row>
        <row r="959">
          <cell r="A959">
            <v>2139999</v>
          </cell>
          <cell r="B959" t="str">
            <v>    其他农林水支出(项)</v>
          </cell>
          <cell r="C959">
            <v>10302</v>
          </cell>
        </row>
        <row r="960">
          <cell r="A960">
            <v>214</v>
          </cell>
          <cell r="B960" t="str">
            <v>交通运输支出</v>
          </cell>
          <cell r="C960">
            <v>18922</v>
          </cell>
        </row>
        <row r="961">
          <cell r="A961">
            <v>21401</v>
          </cell>
          <cell r="B961" t="str">
            <v>  公路水路运输</v>
          </cell>
          <cell r="C961">
            <v>16147</v>
          </cell>
        </row>
        <row r="962">
          <cell r="A962">
            <v>2140101</v>
          </cell>
          <cell r="B962" t="str">
            <v>    行政运行</v>
          </cell>
          <cell r="C962">
            <v>2987</v>
          </cell>
        </row>
        <row r="963">
          <cell r="A963">
            <v>2140102</v>
          </cell>
          <cell r="B963" t="str">
            <v>    一般行政管理事务</v>
          </cell>
          <cell r="C963">
            <v>0</v>
          </cell>
        </row>
        <row r="964">
          <cell r="A964">
            <v>2140103</v>
          </cell>
          <cell r="B964" t="str">
            <v>    机关服务</v>
          </cell>
          <cell r="C964">
            <v>0</v>
          </cell>
        </row>
        <row r="965">
          <cell r="A965">
            <v>2140104</v>
          </cell>
          <cell r="B965" t="str">
            <v>    公路建设</v>
          </cell>
          <cell r="C965">
            <v>13077</v>
          </cell>
        </row>
        <row r="966">
          <cell r="A966">
            <v>2140106</v>
          </cell>
          <cell r="B966" t="str">
            <v>    公路养护</v>
          </cell>
          <cell r="C966">
            <v>0</v>
          </cell>
        </row>
        <row r="967">
          <cell r="A967">
            <v>2140109</v>
          </cell>
          <cell r="B967" t="str">
            <v>    交通运输信息化建设</v>
          </cell>
          <cell r="C967">
            <v>0</v>
          </cell>
        </row>
        <row r="968">
          <cell r="A968">
            <v>2140110</v>
          </cell>
          <cell r="B968" t="str">
            <v>    公路和运输安全</v>
          </cell>
          <cell r="C968">
            <v>0</v>
          </cell>
        </row>
        <row r="969">
          <cell r="A969">
            <v>2140111</v>
          </cell>
          <cell r="B969" t="str">
            <v>    公路还贷专项</v>
          </cell>
          <cell r="C969">
            <v>0</v>
          </cell>
        </row>
        <row r="970">
          <cell r="A970">
            <v>2140112</v>
          </cell>
          <cell r="B970" t="str">
            <v>    公路运输管理</v>
          </cell>
          <cell r="C970">
            <v>29</v>
          </cell>
        </row>
        <row r="971">
          <cell r="A971">
            <v>2140114</v>
          </cell>
          <cell r="B971" t="str">
            <v>    公路和运输技术标准化建设</v>
          </cell>
          <cell r="C971">
            <v>0</v>
          </cell>
        </row>
        <row r="972">
          <cell r="A972">
            <v>2140122</v>
          </cell>
          <cell r="B972" t="str">
            <v>    港口设施</v>
          </cell>
          <cell r="C972">
            <v>0</v>
          </cell>
        </row>
        <row r="973">
          <cell r="A973">
            <v>2140123</v>
          </cell>
          <cell r="B973" t="str">
            <v>    航道维护</v>
          </cell>
          <cell r="C973">
            <v>0</v>
          </cell>
        </row>
        <row r="974">
          <cell r="A974">
            <v>2140127</v>
          </cell>
          <cell r="B974" t="str">
            <v>    船舶检验</v>
          </cell>
          <cell r="C974">
            <v>0</v>
          </cell>
        </row>
        <row r="975">
          <cell r="A975">
            <v>2140128</v>
          </cell>
          <cell r="B975" t="str">
            <v>    救助打捞</v>
          </cell>
          <cell r="C975">
            <v>0</v>
          </cell>
        </row>
        <row r="976">
          <cell r="A976">
            <v>2140129</v>
          </cell>
          <cell r="B976" t="str">
            <v>    内河运输</v>
          </cell>
          <cell r="C976">
            <v>0</v>
          </cell>
        </row>
        <row r="977">
          <cell r="A977">
            <v>2140130</v>
          </cell>
          <cell r="B977" t="str">
            <v>    远洋运输</v>
          </cell>
          <cell r="C977">
            <v>0</v>
          </cell>
        </row>
        <row r="978">
          <cell r="A978">
            <v>2140131</v>
          </cell>
          <cell r="B978" t="str">
            <v>    海事管理</v>
          </cell>
          <cell r="C978">
            <v>0</v>
          </cell>
        </row>
        <row r="979">
          <cell r="A979">
            <v>2140133</v>
          </cell>
          <cell r="B979" t="str">
            <v>    航标事业发展支出</v>
          </cell>
          <cell r="C979">
            <v>0</v>
          </cell>
        </row>
        <row r="980">
          <cell r="A980">
            <v>2140136</v>
          </cell>
          <cell r="B980" t="str">
            <v>    水路运输管理支出</v>
          </cell>
          <cell r="C980">
            <v>0</v>
          </cell>
        </row>
        <row r="981">
          <cell r="A981">
            <v>2140138</v>
          </cell>
          <cell r="B981" t="str">
            <v>    口岸建设</v>
          </cell>
          <cell r="C981">
            <v>0</v>
          </cell>
        </row>
        <row r="982">
          <cell r="A982">
            <v>2140139</v>
          </cell>
          <cell r="B982" t="str">
            <v>    取消政府还贷二级公路收费专项支出</v>
          </cell>
          <cell r="C982">
            <v>0</v>
          </cell>
        </row>
        <row r="983">
          <cell r="A983">
            <v>2140199</v>
          </cell>
          <cell r="B983" t="str">
            <v>    其他公路水路运输支出</v>
          </cell>
          <cell r="C983">
            <v>54</v>
          </cell>
        </row>
        <row r="984">
          <cell r="A984">
            <v>21402</v>
          </cell>
          <cell r="B984" t="str">
            <v>  铁路运输</v>
          </cell>
          <cell r="C984">
            <v>0</v>
          </cell>
        </row>
        <row r="985">
          <cell r="A985">
            <v>2140201</v>
          </cell>
          <cell r="B985" t="str">
            <v>    行政运行</v>
          </cell>
          <cell r="C985">
            <v>0</v>
          </cell>
        </row>
        <row r="986">
          <cell r="A986">
            <v>2140202</v>
          </cell>
          <cell r="B986" t="str">
            <v>    一般行政管理事务</v>
          </cell>
          <cell r="C986">
            <v>0</v>
          </cell>
        </row>
        <row r="987">
          <cell r="A987">
            <v>2140203</v>
          </cell>
          <cell r="B987" t="str">
            <v>    机关服务</v>
          </cell>
          <cell r="C987">
            <v>0</v>
          </cell>
        </row>
        <row r="988">
          <cell r="A988">
            <v>2140204</v>
          </cell>
          <cell r="B988" t="str">
            <v>    铁路路网建设</v>
          </cell>
          <cell r="C988">
            <v>0</v>
          </cell>
        </row>
        <row r="989">
          <cell r="A989">
            <v>2140205</v>
          </cell>
          <cell r="B989" t="str">
            <v>    铁路还贷专项</v>
          </cell>
          <cell r="C989">
            <v>0</v>
          </cell>
        </row>
        <row r="990">
          <cell r="A990">
            <v>2140206</v>
          </cell>
          <cell r="B990" t="str">
            <v>    铁路安全</v>
          </cell>
          <cell r="C990">
            <v>0</v>
          </cell>
        </row>
        <row r="991">
          <cell r="A991">
            <v>2140207</v>
          </cell>
          <cell r="B991" t="str">
            <v>    铁路专项运输</v>
          </cell>
          <cell r="C991">
            <v>0</v>
          </cell>
        </row>
        <row r="992">
          <cell r="A992">
            <v>2140208</v>
          </cell>
          <cell r="B992" t="str">
            <v>    行业监管</v>
          </cell>
          <cell r="C992">
            <v>0</v>
          </cell>
        </row>
        <row r="993">
          <cell r="A993">
            <v>2140299</v>
          </cell>
          <cell r="B993" t="str">
            <v>    其他铁路运输支出</v>
          </cell>
          <cell r="C993">
            <v>0</v>
          </cell>
        </row>
        <row r="994">
          <cell r="A994">
            <v>21403</v>
          </cell>
          <cell r="B994" t="str">
            <v>  民用航空运输</v>
          </cell>
          <cell r="C994">
            <v>0</v>
          </cell>
        </row>
        <row r="995">
          <cell r="A995">
            <v>2140301</v>
          </cell>
          <cell r="B995" t="str">
            <v>    行政运行</v>
          </cell>
          <cell r="C995">
            <v>0</v>
          </cell>
        </row>
        <row r="996">
          <cell r="A996">
            <v>2140302</v>
          </cell>
          <cell r="B996" t="str">
            <v>    一般行政管理事务</v>
          </cell>
          <cell r="C996">
            <v>0</v>
          </cell>
        </row>
        <row r="997">
          <cell r="A997">
            <v>2140303</v>
          </cell>
          <cell r="B997" t="str">
            <v>    机关服务</v>
          </cell>
          <cell r="C997">
            <v>0</v>
          </cell>
        </row>
        <row r="998">
          <cell r="A998">
            <v>2140304</v>
          </cell>
          <cell r="B998" t="str">
            <v>    机场建设</v>
          </cell>
          <cell r="C998">
            <v>0</v>
          </cell>
        </row>
        <row r="999">
          <cell r="A999">
            <v>2140305</v>
          </cell>
          <cell r="B999" t="str">
            <v>    空管系统建设</v>
          </cell>
          <cell r="C999">
            <v>0</v>
          </cell>
        </row>
        <row r="1000">
          <cell r="A1000">
            <v>2140306</v>
          </cell>
          <cell r="B1000" t="str">
            <v>    民航还贷专项支出</v>
          </cell>
          <cell r="C1000">
            <v>0</v>
          </cell>
        </row>
        <row r="1001">
          <cell r="A1001">
            <v>2140307</v>
          </cell>
          <cell r="B1001" t="str">
            <v>    民用航空安全</v>
          </cell>
          <cell r="C1001">
            <v>0</v>
          </cell>
        </row>
        <row r="1002">
          <cell r="A1002">
            <v>2140308</v>
          </cell>
          <cell r="B1002" t="str">
            <v>    民航专项运输</v>
          </cell>
          <cell r="C1002">
            <v>0</v>
          </cell>
        </row>
        <row r="1003">
          <cell r="A1003">
            <v>2140399</v>
          </cell>
          <cell r="B1003" t="str">
            <v>    其他民用航空运输支出</v>
          </cell>
          <cell r="C1003">
            <v>0</v>
          </cell>
        </row>
        <row r="1004">
          <cell r="A1004">
            <v>21404</v>
          </cell>
          <cell r="B1004" t="str">
            <v>  成品油价格改革对交通运输的补贴</v>
          </cell>
          <cell r="C1004">
            <v>0</v>
          </cell>
        </row>
        <row r="1005">
          <cell r="A1005">
            <v>2140401</v>
          </cell>
          <cell r="B1005" t="str">
            <v>    对城市公交的补贴</v>
          </cell>
          <cell r="C1005">
            <v>0</v>
          </cell>
        </row>
        <row r="1006">
          <cell r="A1006">
            <v>2140402</v>
          </cell>
          <cell r="B1006" t="str">
            <v>    对农村道路客运的补贴</v>
          </cell>
          <cell r="C1006">
            <v>0</v>
          </cell>
        </row>
        <row r="1007">
          <cell r="A1007">
            <v>2140403</v>
          </cell>
          <cell r="B1007" t="str">
            <v>    对出租车的补贴</v>
          </cell>
          <cell r="C1007">
            <v>0</v>
          </cell>
        </row>
        <row r="1008">
          <cell r="A1008">
            <v>2140499</v>
          </cell>
          <cell r="B1008" t="str">
            <v>    成品油价格改革补贴其他支出</v>
          </cell>
          <cell r="C1008">
            <v>0</v>
          </cell>
        </row>
        <row r="1009">
          <cell r="A1009">
            <v>21405</v>
          </cell>
          <cell r="B1009" t="str">
            <v>  邮政业支出</v>
          </cell>
          <cell r="C1009">
            <v>0</v>
          </cell>
        </row>
        <row r="1010">
          <cell r="A1010">
            <v>2140501</v>
          </cell>
          <cell r="B1010" t="str">
            <v>    行政运行</v>
          </cell>
          <cell r="C1010">
            <v>0</v>
          </cell>
        </row>
        <row r="1011">
          <cell r="A1011">
            <v>2140502</v>
          </cell>
          <cell r="B1011" t="str">
            <v>    一般行政管理事务</v>
          </cell>
          <cell r="C1011">
            <v>0</v>
          </cell>
        </row>
        <row r="1012">
          <cell r="A1012">
            <v>2140503</v>
          </cell>
          <cell r="B1012" t="str">
            <v>    机关服务</v>
          </cell>
          <cell r="C1012">
            <v>0</v>
          </cell>
        </row>
        <row r="1013">
          <cell r="A1013">
            <v>2140504</v>
          </cell>
          <cell r="B1013" t="str">
            <v>    行业监管</v>
          </cell>
          <cell r="C1013">
            <v>0</v>
          </cell>
        </row>
        <row r="1014">
          <cell r="A1014">
            <v>2140505</v>
          </cell>
          <cell r="B1014" t="str">
            <v>    邮政普遍服务与特殊服务</v>
          </cell>
          <cell r="C1014">
            <v>0</v>
          </cell>
        </row>
        <row r="1015">
          <cell r="A1015">
            <v>2140599</v>
          </cell>
          <cell r="B1015" t="str">
            <v>    其他邮政业支出</v>
          </cell>
          <cell r="C1015">
            <v>0</v>
          </cell>
        </row>
        <row r="1016">
          <cell r="A1016">
            <v>21406</v>
          </cell>
          <cell r="B1016" t="str">
            <v>  车辆购置税支出</v>
          </cell>
          <cell r="C1016">
            <v>116</v>
          </cell>
        </row>
        <row r="1017">
          <cell r="A1017">
            <v>2140601</v>
          </cell>
          <cell r="B1017" t="str">
            <v>    车辆购置税用于公路等基础设施建设支出</v>
          </cell>
          <cell r="C1017">
            <v>116</v>
          </cell>
        </row>
        <row r="1018">
          <cell r="A1018">
            <v>2140602</v>
          </cell>
          <cell r="B1018" t="str">
            <v>    车辆购置税用于农村公路建设支出</v>
          </cell>
          <cell r="C1018">
            <v>0</v>
          </cell>
        </row>
        <row r="1019">
          <cell r="A1019">
            <v>2140603</v>
          </cell>
          <cell r="B1019" t="str">
            <v>    车辆购置税用于老旧汽车报废更新补贴</v>
          </cell>
          <cell r="C1019">
            <v>0</v>
          </cell>
        </row>
        <row r="1020">
          <cell r="A1020">
            <v>2140699</v>
          </cell>
          <cell r="B1020" t="str">
            <v>    车辆购置税其他支出</v>
          </cell>
          <cell r="C1020">
            <v>0</v>
          </cell>
        </row>
        <row r="1021">
          <cell r="A1021">
            <v>21499</v>
          </cell>
          <cell r="B1021" t="str">
            <v>  其他交通运输支出(款)</v>
          </cell>
          <cell r="C1021">
            <v>2659</v>
          </cell>
        </row>
        <row r="1022">
          <cell r="A1022">
            <v>2149901</v>
          </cell>
          <cell r="B1022" t="str">
            <v>    公共交通运营补助</v>
          </cell>
          <cell r="C1022">
            <v>0</v>
          </cell>
        </row>
        <row r="1023">
          <cell r="A1023">
            <v>2149999</v>
          </cell>
          <cell r="B1023" t="str">
            <v>    其他交通运输支出(项)</v>
          </cell>
          <cell r="C1023">
            <v>2659</v>
          </cell>
        </row>
        <row r="1024">
          <cell r="A1024">
            <v>215</v>
          </cell>
          <cell r="B1024" t="str">
            <v>资源勘探工业信息等支出</v>
          </cell>
          <cell r="C1024">
            <v>2437</v>
          </cell>
        </row>
        <row r="1025">
          <cell r="A1025">
            <v>21501</v>
          </cell>
          <cell r="B1025" t="str">
            <v>  资源勘探开发</v>
          </cell>
          <cell r="C1025">
            <v>1789</v>
          </cell>
        </row>
        <row r="1026">
          <cell r="A1026">
            <v>2150101</v>
          </cell>
          <cell r="B1026" t="str">
            <v>    行政运行</v>
          </cell>
          <cell r="C1026">
            <v>1789</v>
          </cell>
        </row>
        <row r="1027">
          <cell r="A1027">
            <v>2150102</v>
          </cell>
          <cell r="B1027" t="str">
            <v>    一般行政管理事务</v>
          </cell>
          <cell r="C1027">
            <v>0</v>
          </cell>
        </row>
        <row r="1028">
          <cell r="A1028">
            <v>2150103</v>
          </cell>
          <cell r="B1028" t="str">
            <v>    机关服务</v>
          </cell>
          <cell r="C1028">
            <v>0</v>
          </cell>
        </row>
        <row r="1029">
          <cell r="A1029">
            <v>2150104</v>
          </cell>
          <cell r="B1029" t="str">
            <v>    煤炭勘探开采和洗选</v>
          </cell>
          <cell r="C1029">
            <v>0</v>
          </cell>
        </row>
        <row r="1030">
          <cell r="A1030">
            <v>2150105</v>
          </cell>
          <cell r="B1030" t="str">
            <v>    石油和天然气勘探开采</v>
          </cell>
          <cell r="C1030">
            <v>0</v>
          </cell>
        </row>
        <row r="1031">
          <cell r="A1031">
            <v>2150106</v>
          </cell>
          <cell r="B1031" t="str">
            <v>    黑色金属矿勘探和采选</v>
          </cell>
          <cell r="C1031">
            <v>0</v>
          </cell>
        </row>
        <row r="1032">
          <cell r="A1032">
            <v>2150107</v>
          </cell>
          <cell r="B1032" t="str">
            <v>    有色金属矿勘探和采选</v>
          </cell>
          <cell r="C1032">
            <v>0</v>
          </cell>
        </row>
        <row r="1033">
          <cell r="A1033">
            <v>2150108</v>
          </cell>
          <cell r="B1033" t="str">
            <v>    非金属矿勘探和采选</v>
          </cell>
          <cell r="C1033">
            <v>0</v>
          </cell>
        </row>
        <row r="1034">
          <cell r="A1034">
            <v>2150199</v>
          </cell>
          <cell r="B1034" t="str">
            <v>    其他资源勘探业支出</v>
          </cell>
          <cell r="C1034">
            <v>0</v>
          </cell>
        </row>
        <row r="1035">
          <cell r="A1035">
            <v>21502</v>
          </cell>
          <cell r="B1035" t="str">
            <v>  制造业</v>
          </cell>
          <cell r="C1035">
            <v>0</v>
          </cell>
        </row>
        <row r="1036">
          <cell r="A1036">
            <v>2150201</v>
          </cell>
          <cell r="B1036" t="str">
            <v>    行政运行</v>
          </cell>
          <cell r="C1036">
            <v>0</v>
          </cell>
        </row>
        <row r="1037">
          <cell r="A1037">
            <v>2150202</v>
          </cell>
          <cell r="B1037" t="str">
            <v>    一般行政管理事务</v>
          </cell>
          <cell r="C1037">
            <v>0</v>
          </cell>
        </row>
        <row r="1038">
          <cell r="A1038">
            <v>2150203</v>
          </cell>
          <cell r="B1038" t="str">
            <v>    机关服务</v>
          </cell>
          <cell r="C1038">
            <v>0</v>
          </cell>
        </row>
        <row r="1039">
          <cell r="A1039">
            <v>2150204</v>
          </cell>
          <cell r="B1039" t="str">
            <v>    纺织业</v>
          </cell>
          <cell r="C1039">
            <v>0</v>
          </cell>
        </row>
        <row r="1040">
          <cell r="A1040">
            <v>2150205</v>
          </cell>
          <cell r="B1040" t="str">
            <v>    医药制造业</v>
          </cell>
          <cell r="C1040">
            <v>0</v>
          </cell>
        </row>
        <row r="1041">
          <cell r="A1041">
            <v>2150206</v>
          </cell>
          <cell r="B1041" t="str">
            <v>    非金属矿物制品业</v>
          </cell>
          <cell r="C1041">
            <v>0</v>
          </cell>
        </row>
        <row r="1042">
          <cell r="A1042">
            <v>2150207</v>
          </cell>
          <cell r="B1042" t="str">
            <v>    通信设备、计算机及其他电子设备制造业</v>
          </cell>
          <cell r="C1042">
            <v>0</v>
          </cell>
        </row>
        <row r="1043">
          <cell r="A1043">
            <v>2150208</v>
          </cell>
          <cell r="B1043" t="str">
            <v>    交通运输设备制造业</v>
          </cell>
          <cell r="C1043">
            <v>0</v>
          </cell>
        </row>
        <row r="1044">
          <cell r="A1044">
            <v>2150209</v>
          </cell>
          <cell r="B1044" t="str">
            <v>    电气机械及器材制造业</v>
          </cell>
          <cell r="C1044">
            <v>0</v>
          </cell>
        </row>
        <row r="1045">
          <cell r="A1045">
            <v>2150210</v>
          </cell>
          <cell r="B1045" t="str">
            <v>    工艺品及其他制造业</v>
          </cell>
          <cell r="C1045">
            <v>0</v>
          </cell>
        </row>
        <row r="1046">
          <cell r="A1046">
            <v>2150212</v>
          </cell>
          <cell r="B1046" t="str">
            <v>    石油加工、炼焦及核燃料加工业</v>
          </cell>
          <cell r="C1046">
            <v>0</v>
          </cell>
        </row>
        <row r="1047">
          <cell r="A1047">
            <v>2150213</v>
          </cell>
          <cell r="B1047" t="str">
            <v>    化学原料及化学制品制造业</v>
          </cell>
          <cell r="C1047">
            <v>0</v>
          </cell>
        </row>
        <row r="1048">
          <cell r="A1048">
            <v>2150214</v>
          </cell>
          <cell r="B1048" t="str">
            <v>    黑色金属冶炼及压延加工业</v>
          </cell>
          <cell r="C1048">
            <v>0</v>
          </cell>
        </row>
        <row r="1049">
          <cell r="A1049">
            <v>2150215</v>
          </cell>
          <cell r="B1049" t="str">
            <v>    有色金属冶炼及压延加工业</v>
          </cell>
          <cell r="C1049">
            <v>0</v>
          </cell>
        </row>
        <row r="1050">
          <cell r="A1050">
            <v>2150299</v>
          </cell>
          <cell r="B1050" t="str">
            <v>    其他制造业支出</v>
          </cell>
          <cell r="C1050">
            <v>0</v>
          </cell>
        </row>
        <row r="1051">
          <cell r="A1051">
            <v>21503</v>
          </cell>
          <cell r="B1051" t="str">
            <v>  建筑业</v>
          </cell>
          <cell r="C1051">
            <v>0</v>
          </cell>
        </row>
        <row r="1052">
          <cell r="A1052">
            <v>2150301</v>
          </cell>
          <cell r="B1052" t="str">
            <v>    行政运行</v>
          </cell>
          <cell r="C1052">
            <v>0</v>
          </cell>
        </row>
        <row r="1053">
          <cell r="A1053">
            <v>2150302</v>
          </cell>
          <cell r="B1053" t="str">
            <v>    一般行政管理事务</v>
          </cell>
          <cell r="C1053">
            <v>0</v>
          </cell>
        </row>
        <row r="1054">
          <cell r="A1054">
            <v>2150303</v>
          </cell>
          <cell r="B1054" t="str">
            <v>    机关服务</v>
          </cell>
          <cell r="C1054">
            <v>0</v>
          </cell>
        </row>
        <row r="1055">
          <cell r="A1055">
            <v>2150399</v>
          </cell>
          <cell r="B1055" t="str">
            <v>    其他建筑业支出</v>
          </cell>
          <cell r="C1055">
            <v>0</v>
          </cell>
        </row>
        <row r="1056">
          <cell r="A1056">
            <v>21505</v>
          </cell>
          <cell r="B1056" t="str">
            <v>  工业和信息产业监管</v>
          </cell>
          <cell r="C1056">
            <v>423</v>
          </cell>
        </row>
        <row r="1057">
          <cell r="A1057">
            <v>2150501</v>
          </cell>
          <cell r="B1057" t="str">
            <v>    行政运行</v>
          </cell>
          <cell r="C1057">
            <v>423</v>
          </cell>
        </row>
        <row r="1058">
          <cell r="A1058">
            <v>2150502</v>
          </cell>
          <cell r="B1058" t="str">
            <v>    一般行政管理事务</v>
          </cell>
          <cell r="C1058">
            <v>0</v>
          </cell>
        </row>
        <row r="1059">
          <cell r="A1059">
            <v>2150503</v>
          </cell>
          <cell r="B1059" t="str">
            <v>    机关服务</v>
          </cell>
          <cell r="C1059">
            <v>0</v>
          </cell>
        </row>
        <row r="1060">
          <cell r="A1060">
            <v>2150505</v>
          </cell>
          <cell r="B1060" t="str">
            <v>    战备应急</v>
          </cell>
          <cell r="C1060">
            <v>0</v>
          </cell>
        </row>
        <row r="1061">
          <cell r="A1061">
            <v>2150507</v>
          </cell>
          <cell r="B1061" t="str">
            <v>    专用通信</v>
          </cell>
          <cell r="C1061">
            <v>0</v>
          </cell>
        </row>
        <row r="1062">
          <cell r="A1062">
            <v>2150508</v>
          </cell>
          <cell r="B1062" t="str">
            <v>    无线电及信息通信监管</v>
          </cell>
          <cell r="C1062">
            <v>0</v>
          </cell>
        </row>
        <row r="1063">
          <cell r="A1063">
            <v>2150516</v>
          </cell>
          <cell r="B1063" t="str">
            <v>    工程建设及运行维护</v>
          </cell>
          <cell r="C1063">
            <v>0</v>
          </cell>
        </row>
        <row r="1064">
          <cell r="A1064">
            <v>2150517</v>
          </cell>
          <cell r="B1064" t="str">
            <v>    产业发展</v>
          </cell>
          <cell r="C1064">
            <v>0</v>
          </cell>
        </row>
        <row r="1065">
          <cell r="A1065">
            <v>2150550</v>
          </cell>
          <cell r="B1065" t="str">
            <v>    事业运行</v>
          </cell>
          <cell r="C1065">
            <v>0</v>
          </cell>
        </row>
        <row r="1066">
          <cell r="A1066">
            <v>2150599</v>
          </cell>
          <cell r="B1066" t="str">
            <v>    其他工业和信息产业监管支出</v>
          </cell>
          <cell r="C1066">
            <v>0</v>
          </cell>
        </row>
        <row r="1067">
          <cell r="A1067">
            <v>21507</v>
          </cell>
          <cell r="B1067" t="str">
            <v>  国有资产监管</v>
          </cell>
          <cell r="C1067">
            <v>0</v>
          </cell>
        </row>
        <row r="1068">
          <cell r="A1068">
            <v>2150701</v>
          </cell>
          <cell r="B1068" t="str">
            <v>    行政运行</v>
          </cell>
          <cell r="C1068">
            <v>0</v>
          </cell>
        </row>
        <row r="1069">
          <cell r="A1069">
            <v>2150702</v>
          </cell>
          <cell r="B1069" t="str">
            <v>    一般行政管理事务</v>
          </cell>
          <cell r="C1069">
            <v>0</v>
          </cell>
        </row>
        <row r="1070">
          <cell r="A1070">
            <v>2150703</v>
          </cell>
          <cell r="B1070" t="str">
            <v>    机关服务</v>
          </cell>
          <cell r="C1070">
            <v>0</v>
          </cell>
        </row>
        <row r="1071">
          <cell r="A1071">
            <v>2150704</v>
          </cell>
          <cell r="B1071" t="str">
            <v>    国有企业监事会专项</v>
          </cell>
          <cell r="C1071">
            <v>0</v>
          </cell>
        </row>
        <row r="1072">
          <cell r="A1072">
            <v>2150705</v>
          </cell>
          <cell r="B1072" t="str">
            <v>    中央企业专项管理</v>
          </cell>
          <cell r="C1072">
            <v>0</v>
          </cell>
        </row>
        <row r="1073">
          <cell r="A1073">
            <v>2150799</v>
          </cell>
          <cell r="B1073" t="str">
            <v>    其他国有资产监管支出</v>
          </cell>
          <cell r="C1073">
            <v>0</v>
          </cell>
        </row>
        <row r="1074">
          <cell r="A1074">
            <v>21508</v>
          </cell>
          <cell r="B1074" t="str">
            <v>  支持中小企业发展和管理支出</v>
          </cell>
          <cell r="C1074">
            <v>225</v>
          </cell>
        </row>
        <row r="1075">
          <cell r="A1075">
            <v>2150801</v>
          </cell>
          <cell r="B1075" t="str">
            <v>    行政运行</v>
          </cell>
          <cell r="C1075">
            <v>0</v>
          </cell>
        </row>
        <row r="1076">
          <cell r="A1076">
            <v>2150802</v>
          </cell>
          <cell r="B1076" t="str">
            <v>    一般行政管理事务</v>
          </cell>
          <cell r="C1076">
            <v>0</v>
          </cell>
        </row>
        <row r="1077">
          <cell r="A1077">
            <v>2150803</v>
          </cell>
          <cell r="B1077" t="str">
            <v>    机关服务</v>
          </cell>
          <cell r="C1077">
            <v>0</v>
          </cell>
        </row>
        <row r="1078">
          <cell r="A1078">
            <v>2150804</v>
          </cell>
          <cell r="B1078" t="str">
            <v>    科技型中小企业技术创新基金</v>
          </cell>
          <cell r="C1078">
            <v>0</v>
          </cell>
        </row>
        <row r="1079">
          <cell r="A1079">
            <v>2150805</v>
          </cell>
          <cell r="B1079" t="str">
            <v>    中小企业发展专项</v>
          </cell>
          <cell r="C1079">
            <v>225</v>
          </cell>
        </row>
        <row r="1080">
          <cell r="A1080">
            <v>2150806</v>
          </cell>
          <cell r="B1080" t="str">
            <v>    减免房租补贴</v>
          </cell>
          <cell r="C1080">
            <v>0</v>
          </cell>
        </row>
        <row r="1081">
          <cell r="A1081">
            <v>2150899</v>
          </cell>
          <cell r="B1081" t="str">
            <v>    其他支持中小企业发展和管理支出</v>
          </cell>
          <cell r="C1081">
            <v>0</v>
          </cell>
        </row>
        <row r="1082">
          <cell r="A1082">
            <v>21599</v>
          </cell>
          <cell r="B1082" t="str">
            <v>  其他资源勘探工业信息等支出(款)</v>
          </cell>
          <cell r="C1082">
            <v>0</v>
          </cell>
        </row>
        <row r="1083">
          <cell r="A1083">
            <v>2159901</v>
          </cell>
          <cell r="B1083" t="str">
            <v>    黄金事务</v>
          </cell>
          <cell r="C1083">
            <v>0</v>
          </cell>
        </row>
        <row r="1084">
          <cell r="A1084">
            <v>2159904</v>
          </cell>
          <cell r="B1084" t="str">
            <v>    技术改造支出</v>
          </cell>
          <cell r="C1084">
            <v>0</v>
          </cell>
        </row>
        <row r="1085">
          <cell r="A1085">
            <v>2159905</v>
          </cell>
          <cell r="B1085" t="str">
            <v>    中药材扶持资金支出</v>
          </cell>
          <cell r="C1085">
            <v>0</v>
          </cell>
        </row>
        <row r="1086">
          <cell r="A1086">
            <v>2159906</v>
          </cell>
          <cell r="B1086" t="str">
            <v>    重点产业振兴和技术改造项目贷款贴息</v>
          </cell>
          <cell r="C1086">
            <v>0</v>
          </cell>
        </row>
        <row r="1087">
          <cell r="A1087">
            <v>2159999</v>
          </cell>
          <cell r="B1087" t="str">
            <v>    其他资源勘探工业信息等支出(项)</v>
          </cell>
          <cell r="C1087">
            <v>0</v>
          </cell>
        </row>
        <row r="1088">
          <cell r="A1088">
            <v>216</v>
          </cell>
          <cell r="B1088" t="str">
            <v>商业服务业等支出</v>
          </cell>
          <cell r="C1088">
            <v>147</v>
          </cell>
        </row>
        <row r="1089">
          <cell r="A1089">
            <v>21602</v>
          </cell>
          <cell r="B1089" t="str">
            <v>  商业流通事务</v>
          </cell>
          <cell r="C1089">
            <v>147</v>
          </cell>
        </row>
        <row r="1090">
          <cell r="A1090">
            <v>2160201</v>
          </cell>
          <cell r="B1090" t="str">
            <v>    行政运行</v>
          </cell>
          <cell r="C1090">
            <v>0</v>
          </cell>
        </row>
        <row r="1091">
          <cell r="A1091">
            <v>2160202</v>
          </cell>
          <cell r="B1091" t="str">
            <v>    一般行政管理事务</v>
          </cell>
          <cell r="C1091">
            <v>0</v>
          </cell>
        </row>
        <row r="1092">
          <cell r="A1092">
            <v>2160203</v>
          </cell>
          <cell r="B1092" t="str">
            <v>    机关服务</v>
          </cell>
          <cell r="C1092">
            <v>0</v>
          </cell>
        </row>
        <row r="1093">
          <cell r="A1093">
            <v>2160216</v>
          </cell>
          <cell r="B1093" t="str">
            <v>    食品流通安全补贴</v>
          </cell>
          <cell r="C1093">
            <v>0</v>
          </cell>
        </row>
        <row r="1094">
          <cell r="A1094">
            <v>2160217</v>
          </cell>
          <cell r="B1094" t="str">
            <v>    市场监测及信息管理</v>
          </cell>
          <cell r="C1094">
            <v>0</v>
          </cell>
        </row>
        <row r="1095">
          <cell r="A1095">
            <v>2160218</v>
          </cell>
          <cell r="B1095" t="str">
            <v>    民贸企业补贴</v>
          </cell>
          <cell r="C1095">
            <v>0</v>
          </cell>
        </row>
        <row r="1096">
          <cell r="A1096">
            <v>2160219</v>
          </cell>
          <cell r="B1096" t="str">
            <v>    民贸民品贷款贴息</v>
          </cell>
          <cell r="C1096">
            <v>0</v>
          </cell>
        </row>
        <row r="1097">
          <cell r="A1097">
            <v>2160250</v>
          </cell>
          <cell r="B1097" t="str">
            <v>    事业运行</v>
          </cell>
          <cell r="C1097">
            <v>120</v>
          </cell>
        </row>
        <row r="1098">
          <cell r="A1098">
            <v>2160299</v>
          </cell>
          <cell r="B1098" t="str">
            <v>    其他商业流通事务支出</v>
          </cell>
          <cell r="C1098">
            <v>27</v>
          </cell>
        </row>
        <row r="1099">
          <cell r="A1099">
            <v>21606</v>
          </cell>
          <cell r="B1099" t="str">
            <v>  涉外发展服务支出</v>
          </cell>
          <cell r="C1099">
            <v>0</v>
          </cell>
        </row>
        <row r="1100">
          <cell r="A1100">
            <v>2160601</v>
          </cell>
          <cell r="B1100" t="str">
            <v>    行政运行</v>
          </cell>
          <cell r="C1100">
            <v>0</v>
          </cell>
        </row>
        <row r="1101">
          <cell r="A1101">
            <v>2160602</v>
          </cell>
          <cell r="B1101" t="str">
            <v>    一般行政管理事务</v>
          </cell>
          <cell r="C1101">
            <v>0</v>
          </cell>
        </row>
        <row r="1102">
          <cell r="A1102">
            <v>2160603</v>
          </cell>
          <cell r="B1102" t="str">
            <v>    机关服务</v>
          </cell>
          <cell r="C1102">
            <v>0</v>
          </cell>
        </row>
        <row r="1103">
          <cell r="A1103">
            <v>2160607</v>
          </cell>
          <cell r="B1103" t="str">
            <v>    外商投资环境建设补助资金</v>
          </cell>
          <cell r="C1103">
            <v>0</v>
          </cell>
        </row>
        <row r="1104">
          <cell r="A1104">
            <v>2160699</v>
          </cell>
          <cell r="B1104" t="str">
            <v>    其他涉外发展服务支出</v>
          </cell>
          <cell r="C1104">
            <v>0</v>
          </cell>
        </row>
        <row r="1105">
          <cell r="A1105">
            <v>21699</v>
          </cell>
          <cell r="B1105" t="str">
            <v>  其他商业服务业等支出(款)</v>
          </cell>
          <cell r="C1105">
            <v>0</v>
          </cell>
        </row>
        <row r="1106">
          <cell r="A1106">
            <v>2169901</v>
          </cell>
          <cell r="B1106" t="str">
            <v>    服务业基础设施建设</v>
          </cell>
          <cell r="C1106">
            <v>0</v>
          </cell>
        </row>
        <row r="1107">
          <cell r="A1107">
            <v>2169999</v>
          </cell>
          <cell r="B1107" t="str">
            <v>    其他商业服务业等支出(项)</v>
          </cell>
          <cell r="C1107">
            <v>0</v>
          </cell>
        </row>
        <row r="1108">
          <cell r="A1108">
            <v>217</v>
          </cell>
          <cell r="B1108" t="str">
            <v>金融支出</v>
          </cell>
          <cell r="C1108">
            <v>4000</v>
          </cell>
        </row>
        <row r="1109">
          <cell r="A1109">
            <v>21701</v>
          </cell>
          <cell r="B1109" t="str">
            <v>  金融部门行政支出</v>
          </cell>
          <cell r="C1109">
            <v>0</v>
          </cell>
        </row>
        <row r="1110">
          <cell r="A1110">
            <v>2170101</v>
          </cell>
          <cell r="B1110" t="str">
            <v>    行政运行</v>
          </cell>
          <cell r="C1110">
            <v>0</v>
          </cell>
        </row>
        <row r="1111">
          <cell r="A1111">
            <v>2170102</v>
          </cell>
          <cell r="B1111" t="str">
            <v>    一般行政管理事务</v>
          </cell>
          <cell r="C1111">
            <v>0</v>
          </cell>
        </row>
        <row r="1112">
          <cell r="A1112">
            <v>2170103</v>
          </cell>
          <cell r="B1112" t="str">
            <v>    机关服务</v>
          </cell>
          <cell r="C1112">
            <v>0</v>
          </cell>
        </row>
        <row r="1113">
          <cell r="A1113">
            <v>2170104</v>
          </cell>
          <cell r="B1113" t="str">
            <v>    安全防卫</v>
          </cell>
          <cell r="C1113">
            <v>0</v>
          </cell>
        </row>
        <row r="1114">
          <cell r="A1114">
            <v>2170150</v>
          </cell>
          <cell r="B1114" t="str">
            <v>    事业运行</v>
          </cell>
          <cell r="C1114">
            <v>0</v>
          </cell>
        </row>
        <row r="1115">
          <cell r="A1115">
            <v>2170199</v>
          </cell>
          <cell r="B1115" t="str">
            <v>    金融部门其他行政支出</v>
          </cell>
          <cell r="C1115">
            <v>0</v>
          </cell>
        </row>
        <row r="1116">
          <cell r="A1116">
            <v>21702</v>
          </cell>
          <cell r="B1116" t="str">
            <v>  金融部门监管支出</v>
          </cell>
          <cell r="C1116">
            <v>0</v>
          </cell>
        </row>
        <row r="1117">
          <cell r="A1117">
            <v>2170201</v>
          </cell>
          <cell r="B1117" t="str">
            <v>    货币发行</v>
          </cell>
          <cell r="C1117">
            <v>0</v>
          </cell>
        </row>
        <row r="1118">
          <cell r="A1118">
            <v>2170202</v>
          </cell>
          <cell r="B1118" t="str">
            <v>    金融服务</v>
          </cell>
          <cell r="C1118">
            <v>0</v>
          </cell>
        </row>
        <row r="1119">
          <cell r="A1119">
            <v>2170203</v>
          </cell>
          <cell r="B1119" t="str">
            <v>    反假币</v>
          </cell>
          <cell r="C1119">
            <v>0</v>
          </cell>
        </row>
        <row r="1120">
          <cell r="A1120">
            <v>2170204</v>
          </cell>
          <cell r="B1120" t="str">
            <v>    重点金融机构监管</v>
          </cell>
          <cell r="C1120">
            <v>0</v>
          </cell>
        </row>
        <row r="1121">
          <cell r="A1121">
            <v>2170205</v>
          </cell>
          <cell r="B1121" t="str">
            <v>    金融稽查与案件处理</v>
          </cell>
          <cell r="C1121">
            <v>0</v>
          </cell>
        </row>
        <row r="1122">
          <cell r="A1122">
            <v>2170206</v>
          </cell>
          <cell r="B1122" t="str">
            <v>    金融行业电子化建设</v>
          </cell>
          <cell r="C1122">
            <v>0</v>
          </cell>
        </row>
        <row r="1123">
          <cell r="A1123">
            <v>2170207</v>
          </cell>
          <cell r="B1123" t="str">
            <v>    从业人员资格考试</v>
          </cell>
          <cell r="C1123">
            <v>0</v>
          </cell>
        </row>
        <row r="1124">
          <cell r="A1124">
            <v>2170208</v>
          </cell>
          <cell r="B1124" t="str">
            <v>    反洗钱</v>
          </cell>
          <cell r="C1124">
            <v>0</v>
          </cell>
        </row>
        <row r="1125">
          <cell r="A1125">
            <v>2170299</v>
          </cell>
          <cell r="B1125" t="str">
            <v>    金融部门其他监管支出</v>
          </cell>
          <cell r="C1125">
            <v>0</v>
          </cell>
        </row>
        <row r="1126">
          <cell r="A1126">
            <v>21703</v>
          </cell>
          <cell r="B1126" t="str">
            <v>  金融发展支出</v>
          </cell>
          <cell r="C1126">
            <v>0</v>
          </cell>
        </row>
        <row r="1127">
          <cell r="A1127">
            <v>2170301</v>
          </cell>
          <cell r="B1127" t="str">
            <v>    政策性银行亏损补贴</v>
          </cell>
          <cell r="C1127">
            <v>0</v>
          </cell>
        </row>
        <row r="1128">
          <cell r="A1128">
            <v>2170302</v>
          </cell>
          <cell r="B1128" t="str">
            <v>    利息费用补贴支出</v>
          </cell>
          <cell r="C1128">
            <v>0</v>
          </cell>
        </row>
        <row r="1129">
          <cell r="A1129">
            <v>2170303</v>
          </cell>
          <cell r="B1129" t="str">
            <v>    补充资本金</v>
          </cell>
          <cell r="C1129">
            <v>0</v>
          </cell>
        </row>
        <row r="1130">
          <cell r="A1130">
            <v>2170304</v>
          </cell>
          <cell r="B1130" t="str">
            <v>    风险基金补助</v>
          </cell>
          <cell r="C1130">
            <v>0</v>
          </cell>
        </row>
        <row r="1131">
          <cell r="A1131">
            <v>2170399</v>
          </cell>
          <cell r="B1131" t="str">
            <v>    其他金融发展支出</v>
          </cell>
          <cell r="C1131">
            <v>0</v>
          </cell>
        </row>
        <row r="1132">
          <cell r="A1132">
            <v>21704</v>
          </cell>
          <cell r="B1132" t="str">
            <v>  金融调控支出</v>
          </cell>
          <cell r="C1132">
            <v>0</v>
          </cell>
        </row>
        <row r="1133">
          <cell r="A1133">
            <v>2170401</v>
          </cell>
          <cell r="B1133" t="str">
            <v>    中央银行亏损补贴</v>
          </cell>
          <cell r="C1133">
            <v>0</v>
          </cell>
        </row>
        <row r="1134">
          <cell r="A1134">
            <v>2170499</v>
          </cell>
          <cell r="B1134" t="str">
            <v>    其他金融调控支出</v>
          </cell>
          <cell r="C1134">
            <v>0</v>
          </cell>
        </row>
        <row r="1135">
          <cell r="A1135">
            <v>21799</v>
          </cell>
          <cell r="B1135" t="str">
            <v>  其他金融支出(款)</v>
          </cell>
          <cell r="C1135">
            <v>4000</v>
          </cell>
        </row>
        <row r="1136">
          <cell r="A1136">
            <v>2179902</v>
          </cell>
          <cell r="B1136" t="str">
            <v>    重点企业贷款贴息</v>
          </cell>
          <cell r="C1136">
            <v>0</v>
          </cell>
        </row>
        <row r="1137">
          <cell r="A1137">
            <v>2179999</v>
          </cell>
          <cell r="B1137" t="str">
            <v>    其他金融支出(项)</v>
          </cell>
          <cell r="C1137">
            <v>4000</v>
          </cell>
        </row>
        <row r="1138">
          <cell r="A1138">
            <v>219</v>
          </cell>
          <cell r="B1138" t="str">
            <v>援助其他地区支出</v>
          </cell>
          <cell r="C1138">
            <v>0</v>
          </cell>
        </row>
        <row r="1139">
          <cell r="A1139">
            <v>21901</v>
          </cell>
          <cell r="B1139" t="str">
            <v>  一般公共服务</v>
          </cell>
          <cell r="C1139">
            <v>0</v>
          </cell>
        </row>
        <row r="1140">
          <cell r="A1140">
            <v>21902</v>
          </cell>
          <cell r="B1140" t="str">
            <v>  教育</v>
          </cell>
          <cell r="C1140">
            <v>0</v>
          </cell>
        </row>
        <row r="1141">
          <cell r="A1141">
            <v>21903</v>
          </cell>
          <cell r="B1141" t="str">
            <v>  文化体育与传媒</v>
          </cell>
          <cell r="C1141">
            <v>0</v>
          </cell>
        </row>
        <row r="1142">
          <cell r="A1142">
            <v>21904</v>
          </cell>
          <cell r="B1142" t="str">
            <v>  医疗卫生</v>
          </cell>
          <cell r="C1142">
            <v>0</v>
          </cell>
        </row>
        <row r="1143">
          <cell r="A1143">
            <v>21905</v>
          </cell>
          <cell r="B1143" t="str">
            <v>  节能环保</v>
          </cell>
          <cell r="C1143">
            <v>0</v>
          </cell>
        </row>
        <row r="1144">
          <cell r="A1144">
            <v>21906</v>
          </cell>
          <cell r="B1144" t="str">
            <v>  农业</v>
          </cell>
          <cell r="C1144">
            <v>0</v>
          </cell>
        </row>
        <row r="1145">
          <cell r="A1145">
            <v>21907</v>
          </cell>
          <cell r="B1145" t="str">
            <v>  交通运输</v>
          </cell>
          <cell r="C1145">
            <v>0</v>
          </cell>
        </row>
        <row r="1146">
          <cell r="A1146">
            <v>21908</v>
          </cell>
          <cell r="B1146" t="str">
            <v>  住房保障</v>
          </cell>
          <cell r="C1146">
            <v>0</v>
          </cell>
        </row>
        <row r="1147">
          <cell r="A1147">
            <v>21999</v>
          </cell>
          <cell r="B1147" t="str">
            <v>  其他支出</v>
          </cell>
          <cell r="C1147">
            <v>0</v>
          </cell>
        </row>
        <row r="1148">
          <cell r="A1148">
            <v>220</v>
          </cell>
          <cell r="B1148" t="str">
            <v>自然资源海洋气象等支出</v>
          </cell>
          <cell r="C1148">
            <v>1435</v>
          </cell>
        </row>
        <row r="1149">
          <cell r="A1149">
            <v>22001</v>
          </cell>
          <cell r="B1149" t="str">
            <v>  自然资源事务</v>
          </cell>
          <cell r="C1149">
            <v>1335</v>
          </cell>
        </row>
        <row r="1150">
          <cell r="A1150">
            <v>2200101</v>
          </cell>
          <cell r="B1150" t="str">
            <v>    行政运行</v>
          </cell>
          <cell r="C1150">
            <v>929</v>
          </cell>
        </row>
        <row r="1151">
          <cell r="A1151">
            <v>2200102</v>
          </cell>
          <cell r="B1151" t="str">
            <v>    一般行政管理事务</v>
          </cell>
          <cell r="C1151">
            <v>0</v>
          </cell>
        </row>
        <row r="1152">
          <cell r="A1152">
            <v>2200103</v>
          </cell>
          <cell r="B1152" t="str">
            <v>    机关服务</v>
          </cell>
          <cell r="C1152">
            <v>0</v>
          </cell>
        </row>
        <row r="1153">
          <cell r="A1153">
            <v>2200104</v>
          </cell>
          <cell r="B1153" t="str">
            <v>    自然资源规划及管理</v>
          </cell>
          <cell r="C1153">
            <v>0</v>
          </cell>
        </row>
        <row r="1154">
          <cell r="A1154">
            <v>2200106</v>
          </cell>
          <cell r="B1154" t="str">
            <v>    自然资源利用与保护</v>
          </cell>
          <cell r="C1154">
            <v>0</v>
          </cell>
        </row>
        <row r="1155">
          <cell r="A1155">
            <v>2200107</v>
          </cell>
          <cell r="B1155" t="str">
            <v>    自然资源社会公益服务</v>
          </cell>
          <cell r="C1155">
            <v>0</v>
          </cell>
        </row>
        <row r="1156">
          <cell r="A1156">
            <v>2200108</v>
          </cell>
          <cell r="B1156" t="str">
            <v>    自然资源行业业务管理</v>
          </cell>
          <cell r="C1156">
            <v>0</v>
          </cell>
        </row>
        <row r="1157">
          <cell r="A1157">
            <v>2200109</v>
          </cell>
          <cell r="B1157" t="str">
            <v>    自然资源调查与确权登记</v>
          </cell>
          <cell r="C1157">
            <v>0</v>
          </cell>
        </row>
        <row r="1158">
          <cell r="A1158">
            <v>2200112</v>
          </cell>
          <cell r="B1158" t="str">
            <v>    土地资源储备支出</v>
          </cell>
          <cell r="C1158">
            <v>0</v>
          </cell>
        </row>
        <row r="1159">
          <cell r="A1159">
            <v>2200113</v>
          </cell>
          <cell r="B1159" t="str">
            <v>    地质矿产资源与环境调查</v>
          </cell>
          <cell r="C1159">
            <v>0</v>
          </cell>
        </row>
        <row r="1160">
          <cell r="A1160">
            <v>2200114</v>
          </cell>
          <cell r="B1160" t="str">
            <v>　　地质勘查与矿产资源管理</v>
          </cell>
          <cell r="C1160">
            <v>0</v>
          </cell>
        </row>
        <row r="1161">
          <cell r="A1161">
            <v>2200115</v>
          </cell>
          <cell r="B1161" t="str">
            <v>    地质转产项目财政贴息</v>
          </cell>
          <cell r="C1161">
            <v>0</v>
          </cell>
        </row>
        <row r="1162">
          <cell r="A1162">
            <v>2200116</v>
          </cell>
          <cell r="B1162" t="str">
            <v>    国外风险勘查</v>
          </cell>
          <cell r="C1162">
            <v>0</v>
          </cell>
        </row>
        <row r="1163">
          <cell r="A1163">
            <v>2200119</v>
          </cell>
          <cell r="B1163" t="str">
            <v>    地质勘查基金(周转金)支出</v>
          </cell>
          <cell r="C1163">
            <v>0</v>
          </cell>
        </row>
        <row r="1164">
          <cell r="A1164">
            <v>2200120</v>
          </cell>
          <cell r="B1164" t="str">
            <v>    海域与海岛管理</v>
          </cell>
          <cell r="C1164">
            <v>0</v>
          </cell>
        </row>
        <row r="1165">
          <cell r="A1165">
            <v>2200121</v>
          </cell>
          <cell r="B1165" t="str">
            <v>    自然资源国际合作与海洋权益维护</v>
          </cell>
          <cell r="C1165">
            <v>0</v>
          </cell>
        </row>
        <row r="1166">
          <cell r="A1166">
            <v>2200122</v>
          </cell>
          <cell r="B1166" t="str">
            <v>    自然资源卫星</v>
          </cell>
          <cell r="C1166">
            <v>0</v>
          </cell>
        </row>
        <row r="1167">
          <cell r="A1167">
            <v>2200123</v>
          </cell>
          <cell r="B1167" t="str">
            <v>    极地考察</v>
          </cell>
          <cell r="C1167">
            <v>0</v>
          </cell>
        </row>
        <row r="1168">
          <cell r="A1168">
            <v>2200124</v>
          </cell>
          <cell r="B1168" t="str">
            <v>    深海调查与资源开发</v>
          </cell>
          <cell r="C1168">
            <v>0</v>
          </cell>
        </row>
        <row r="1169">
          <cell r="A1169">
            <v>2200125</v>
          </cell>
          <cell r="B1169" t="str">
            <v>    海港航标维护</v>
          </cell>
          <cell r="C1169">
            <v>0</v>
          </cell>
        </row>
        <row r="1170">
          <cell r="A1170">
            <v>2200126</v>
          </cell>
          <cell r="B1170" t="str">
            <v>    海水淡化</v>
          </cell>
          <cell r="C1170">
            <v>0</v>
          </cell>
        </row>
        <row r="1171">
          <cell r="A1171">
            <v>2200127</v>
          </cell>
          <cell r="B1171" t="str">
            <v>    无居民海岛使用金支出</v>
          </cell>
          <cell r="C1171">
            <v>0</v>
          </cell>
        </row>
        <row r="1172">
          <cell r="A1172">
            <v>2200128</v>
          </cell>
          <cell r="B1172" t="str">
            <v>    海洋战略规划与预警监测</v>
          </cell>
          <cell r="C1172">
            <v>0</v>
          </cell>
        </row>
        <row r="1173">
          <cell r="A1173">
            <v>2200129</v>
          </cell>
          <cell r="B1173" t="str">
            <v>    基础测绘与地理信息监管</v>
          </cell>
          <cell r="C1173">
            <v>0</v>
          </cell>
        </row>
        <row r="1174">
          <cell r="A1174">
            <v>2200150</v>
          </cell>
          <cell r="B1174" t="str">
            <v>    事业运行</v>
          </cell>
          <cell r="C1174">
            <v>0</v>
          </cell>
        </row>
        <row r="1175">
          <cell r="A1175">
            <v>2200199</v>
          </cell>
          <cell r="B1175" t="str">
            <v>    其他自然资源事务支出</v>
          </cell>
          <cell r="C1175">
            <v>406</v>
          </cell>
        </row>
        <row r="1176">
          <cell r="A1176">
            <v>22005</v>
          </cell>
          <cell r="B1176" t="str">
            <v>  气象事务</v>
          </cell>
          <cell r="C1176">
            <v>100</v>
          </cell>
        </row>
        <row r="1177">
          <cell r="A1177">
            <v>2200501</v>
          </cell>
          <cell r="B1177" t="str">
            <v>    行政运行</v>
          </cell>
          <cell r="C1177">
            <v>90</v>
          </cell>
        </row>
        <row r="1178">
          <cell r="A1178">
            <v>2200502</v>
          </cell>
          <cell r="B1178" t="str">
            <v>    一般行政管理事务</v>
          </cell>
          <cell r="C1178">
            <v>0</v>
          </cell>
        </row>
        <row r="1179">
          <cell r="A1179">
            <v>2200503</v>
          </cell>
          <cell r="B1179" t="str">
            <v>    机关服务</v>
          </cell>
          <cell r="C1179">
            <v>0</v>
          </cell>
        </row>
        <row r="1180">
          <cell r="A1180">
            <v>2200504</v>
          </cell>
          <cell r="B1180" t="str">
            <v>    气象事业机构</v>
          </cell>
          <cell r="C1180">
            <v>0</v>
          </cell>
        </row>
        <row r="1181">
          <cell r="A1181">
            <v>2200506</v>
          </cell>
          <cell r="B1181" t="str">
            <v>    气象探测</v>
          </cell>
          <cell r="C1181">
            <v>0</v>
          </cell>
        </row>
        <row r="1182">
          <cell r="A1182">
            <v>2200507</v>
          </cell>
          <cell r="B1182" t="str">
            <v>    气象信息传输及管理</v>
          </cell>
          <cell r="C1182">
            <v>0</v>
          </cell>
        </row>
        <row r="1183">
          <cell r="A1183">
            <v>2200508</v>
          </cell>
          <cell r="B1183" t="str">
            <v>    气象预报预测</v>
          </cell>
          <cell r="C1183">
            <v>0</v>
          </cell>
        </row>
        <row r="1184">
          <cell r="A1184">
            <v>2200509</v>
          </cell>
          <cell r="B1184" t="str">
            <v>    气象服务</v>
          </cell>
          <cell r="C1184">
            <v>10</v>
          </cell>
        </row>
        <row r="1185">
          <cell r="A1185">
            <v>2200510</v>
          </cell>
          <cell r="B1185" t="str">
            <v>    气象装备保障维护</v>
          </cell>
          <cell r="C1185">
            <v>0</v>
          </cell>
        </row>
        <row r="1186">
          <cell r="A1186">
            <v>2200511</v>
          </cell>
          <cell r="B1186" t="str">
            <v>    气象基础设施建设与维修</v>
          </cell>
          <cell r="C1186">
            <v>0</v>
          </cell>
        </row>
        <row r="1187">
          <cell r="A1187">
            <v>2200512</v>
          </cell>
          <cell r="B1187" t="str">
            <v>    气象卫星</v>
          </cell>
          <cell r="C1187">
            <v>0</v>
          </cell>
        </row>
        <row r="1188">
          <cell r="A1188">
            <v>2200513</v>
          </cell>
          <cell r="B1188" t="str">
            <v>    气象法规与标准</v>
          </cell>
          <cell r="C1188">
            <v>0</v>
          </cell>
        </row>
        <row r="1189">
          <cell r="A1189">
            <v>2200514</v>
          </cell>
          <cell r="B1189" t="str">
            <v>    气象资金审计稽查</v>
          </cell>
          <cell r="C1189">
            <v>0</v>
          </cell>
        </row>
        <row r="1190">
          <cell r="A1190">
            <v>2200599</v>
          </cell>
          <cell r="B1190" t="str">
            <v>    其他气象事务支出</v>
          </cell>
          <cell r="C1190">
            <v>0</v>
          </cell>
        </row>
        <row r="1191">
          <cell r="A1191">
            <v>22099</v>
          </cell>
          <cell r="B1191" t="str">
            <v>  其他自然资源海洋气象等支出(款)</v>
          </cell>
          <cell r="C1191">
            <v>0</v>
          </cell>
        </row>
        <row r="1192">
          <cell r="A1192">
            <v>2209999</v>
          </cell>
          <cell r="B1192" t="str">
            <v>    其他自然资源海洋气象等支出(项)</v>
          </cell>
          <cell r="C1192">
            <v>0</v>
          </cell>
        </row>
        <row r="1193">
          <cell r="A1193">
            <v>221</v>
          </cell>
          <cell r="B1193" t="str">
            <v>住房保障支出</v>
          </cell>
          <cell r="C1193">
            <v>6842</v>
          </cell>
        </row>
        <row r="1194">
          <cell r="A1194">
            <v>22101</v>
          </cell>
          <cell r="B1194" t="str">
            <v>  保障性安居工程支出</v>
          </cell>
          <cell r="C1194">
            <v>1186</v>
          </cell>
        </row>
        <row r="1195">
          <cell r="A1195">
            <v>2210101</v>
          </cell>
          <cell r="B1195" t="str">
            <v>    廉租住房</v>
          </cell>
          <cell r="C1195">
            <v>0</v>
          </cell>
        </row>
        <row r="1196">
          <cell r="A1196">
            <v>2210102</v>
          </cell>
          <cell r="B1196" t="str">
            <v>    沉陷区治理</v>
          </cell>
          <cell r="C1196">
            <v>0</v>
          </cell>
        </row>
        <row r="1197">
          <cell r="A1197">
            <v>2210103</v>
          </cell>
          <cell r="B1197" t="str">
            <v>    棚户区改造</v>
          </cell>
          <cell r="C1197">
            <v>0</v>
          </cell>
        </row>
        <row r="1198">
          <cell r="A1198">
            <v>2210104</v>
          </cell>
          <cell r="B1198" t="str">
            <v>    少数民族地区游牧民定居工程</v>
          </cell>
          <cell r="C1198">
            <v>0</v>
          </cell>
        </row>
        <row r="1199">
          <cell r="A1199">
            <v>2210105</v>
          </cell>
          <cell r="B1199" t="str">
            <v>    农村危房改造</v>
          </cell>
          <cell r="C1199">
            <v>1180</v>
          </cell>
        </row>
        <row r="1200">
          <cell r="A1200">
            <v>2210106</v>
          </cell>
          <cell r="B1200" t="str">
            <v>    公共租赁住房</v>
          </cell>
          <cell r="C1200">
            <v>0</v>
          </cell>
        </row>
        <row r="1201">
          <cell r="A1201">
            <v>2210107</v>
          </cell>
          <cell r="B1201" t="str">
            <v>    保障性住房租金补贴</v>
          </cell>
          <cell r="C1201">
            <v>0</v>
          </cell>
        </row>
        <row r="1202">
          <cell r="A1202">
            <v>2210108</v>
          </cell>
          <cell r="B1202" t="str">
            <v>    老旧小区改造</v>
          </cell>
          <cell r="C1202">
            <v>0</v>
          </cell>
        </row>
        <row r="1203">
          <cell r="A1203">
            <v>2210109</v>
          </cell>
          <cell r="B1203" t="str">
            <v>    住房租赁市场发展</v>
          </cell>
          <cell r="C1203">
            <v>0</v>
          </cell>
        </row>
        <row r="1204">
          <cell r="A1204">
            <v>2210199</v>
          </cell>
          <cell r="B1204" t="str">
            <v>    其他保障性安居工程支出</v>
          </cell>
          <cell r="C1204">
            <v>6</v>
          </cell>
        </row>
        <row r="1205">
          <cell r="A1205">
            <v>22102</v>
          </cell>
          <cell r="B1205" t="str">
            <v>  住房改革支出</v>
          </cell>
          <cell r="C1205">
            <v>5656</v>
          </cell>
        </row>
        <row r="1206">
          <cell r="A1206">
            <v>2210201</v>
          </cell>
          <cell r="B1206" t="str">
            <v>    住房公积金</v>
          </cell>
          <cell r="C1206">
            <v>5656</v>
          </cell>
        </row>
        <row r="1207">
          <cell r="A1207">
            <v>2210202</v>
          </cell>
          <cell r="B1207" t="str">
            <v>    提租补贴</v>
          </cell>
          <cell r="C1207">
            <v>0</v>
          </cell>
        </row>
        <row r="1208">
          <cell r="A1208">
            <v>2210203</v>
          </cell>
          <cell r="B1208" t="str">
            <v>    购房补贴</v>
          </cell>
          <cell r="C1208">
            <v>0</v>
          </cell>
        </row>
        <row r="1209">
          <cell r="A1209">
            <v>22103</v>
          </cell>
          <cell r="B1209" t="str">
            <v>  城乡社区住宅</v>
          </cell>
          <cell r="C1209">
            <v>0</v>
          </cell>
        </row>
        <row r="1210">
          <cell r="A1210">
            <v>2210301</v>
          </cell>
          <cell r="B1210" t="str">
            <v>    公有住房建设和维修改造支出</v>
          </cell>
          <cell r="C1210">
            <v>0</v>
          </cell>
        </row>
        <row r="1211">
          <cell r="A1211">
            <v>2210302</v>
          </cell>
          <cell r="B1211" t="str">
            <v>    住房公积金管理</v>
          </cell>
          <cell r="C1211">
            <v>0</v>
          </cell>
        </row>
        <row r="1212">
          <cell r="A1212">
            <v>2210399</v>
          </cell>
          <cell r="B1212" t="str">
            <v>    其他城乡社区住宅支出</v>
          </cell>
          <cell r="C1212">
            <v>0</v>
          </cell>
        </row>
        <row r="1213">
          <cell r="A1213">
            <v>222</v>
          </cell>
          <cell r="B1213" t="str">
            <v>粮油物资储备支出</v>
          </cell>
          <cell r="C1213">
            <v>352</v>
          </cell>
        </row>
        <row r="1214">
          <cell r="A1214">
            <v>22201</v>
          </cell>
          <cell r="B1214" t="str">
            <v>  粮油物资事务</v>
          </cell>
          <cell r="C1214">
            <v>352</v>
          </cell>
        </row>
        <row r="1215">
          <cell r="A1215">
            <v>2220101</v>
          </cell>
          <cell r="B1215" t="str">
            <v>    行政运行</v>
          </cell>
          <cell r="C1215">
            <v>0</v>
          </cell>
        </row>
        <row r="1216">
          <cell r="A1216">
            <v>2220102</v>
          </cell>
          <cell r="B1216" t="str">
            <v>    一般行政管理事务</v>
          </cell>
          <cell r="C1216">
            <v>0</v>
          </cell>
        </row>
        <row r="1217">
          <cell r="A1217">
            <v>2220103</v>
          </cell>
          <cell r="B1217" t="str">
            <v>    机关服务</v>
          </cell>
          <cell r="C1217">
            <v>0</v>
          </cell>
        </row>
        <row r="1218">
          <cell r="A1218">
            <v>2220104</v>
          </cell>
          <cell r="B1218" t="str">
            <v>    财务和审计支出</v>
          </cell>
          <cell r="C1218">
            <v>0</v>
          </cell>
        </row>
        <row r="1219">
          <cell r="A1219">
            <v>2220105</v>
          </cell>
          <cell r="B1219" t="str">
            <v>    信息统计</v>
          </cell>
          <cell r="C1219">
            <v>0</v>
          </cell>
        </row>
        <row r="1220">
          <cell r="A1220">
            <v>2220106</v>
          </cell>
          <cell r="B1220" t="str">
            <v>    专项业务活动</v>
          </cell>
          <cell r="C1220">
            <v>0</v>
          </cell>
        </row>
        <row r="1221">
          <cell r="A1221">
            <v>2220107</v>
          </cell>
          <cell r="B1221" t="str">
            <v>    国家粮油差价补贴</v>
          </cell>
          <cell r="C1221">
            <v>0</v>
          </cell>
        </row>
        <row r="1222">
          <cell r="A1222">
            <v>2220112</v>
          </cell>
          <cell r="B1222" t="str">
            <v>    粮食财务挂账利息补贴</v>
          </cell>
          <cell r="C1222">
            <v>0</v>
          </cell>
        </row>
        <row r="1223">
          <cell r="A1223">
            <v>2220113</v>
          </cell>
          <cell r="B1223" t="str">
            <v>    粮食财务挂账消化款</v>
          </cell>
          <cell r="C1223">
            <v>0</v>
          </cell>
        </row>
        <row r="1224">
          <cell r="A1224">
            <v>2220114</v>
          </cell>
          <cell r="B1224" t="str">
            <v>    处理陈化粮补贴</v>
          </cell>
          <cell r="C1224">
            <v>0</v>
          </cell>
        </row>
        <row r="1225">
          <cell r="A1225">
            <v>2220115</v>
          </cell>
          <cell r="B1225" t="str">
            <v>    粮食风险基金</v>
          </cell>
          <cell r="C1225">
            <v>0</v>
          </cell>
        </row>
        <row r="1226">
          <cell r="A1226">
            <v>2220118</v>
          </cell>
          <cell r="B1226" t="str">
            <v>    粮油市场调控专项资金</v>
          </cell>
          <cell r="C1226">
            <v>0</v>
          </cell>
        </row>
        <row r="1227">
          <cell r="A1227">
            <v>2220119</v>
          </cell>
          <cell r="B1227" t="str">
            <v>    设施建设</v>
          </cell>
          <cell r="C1227">
            <v>0</v>
          </cell>
        </row>
        <row r="1228">
          <cell r="A1228">
            <v>2220120</v>
          </cell>
          <cell r="B1228" t="str">
            <v>    设施安全</v>
          </cell>
          <cell r="C1228">
            <v>0</v>
          </cell>
        </row>
        <row r="1229">
          <cell r="A1229">
            <v>2220121</v>
          </cell>
          <cell r="B1229" t="str">
            <v>    物资保管保养</v>
          </cell>
          <cell r="C1229">
            <v>0</v>
          </cell>
        </row>
        <row r="1230">
          <cell r="A1230">
            <v>2220150</v>
          </cell>
          <cell r="B1230" t="str">
            <v>    事业运行</v>
          </cell>
          <cell r="C1230">
            <v>0</v>
          </cell>
        </row>
        <row r="1231">
          <cell r="A1231">
            <v>2220199</v>
          </cell>
          <cell r="B1231" t="str">
            <v>    其他粮油物资事务支出</v>
          </cell>
          <cell r="C1231">
            <v>352</v>
          </cell>
        </row>
        <row r="1232">
          <cell r="A1232">
            <v>22203</v>
          </cell>
          <cell r="B1232" t="str">
            <v>  能源储备</v>
          </cell>
          <cell r="C1232">
            <v>0</v>
          </cell>
        </row>
        <row r="1233">
          <cell r="A1233">
            <v>2220301</v>
          </cell>
          <cell r="B1233" t="str">
            <v>    石油储备</v>
          </cell>
          <cell r="C1233">
            <v>0</v>
          </cell>
        </row>
        <row r="1234">
          <cell r="A1234">
            <v>2220303</v>
          </cell>
          <cell r="B1234" t="str">
            <v>    天然铀能源储备</v>
          </cell>
          <cell r="C1234">
            <v>0</v>
          </cell>
        </row>
        <row r="1235">
          <cell r="A1235">
            <v>2220304</v>
          </cell>
          <cell r="B1235" t="str">
            <v>    煤炭储备</v>
          </cell>
          <cell r="C1235">
            <v>0</v>
          </cell>
        </row>
        <row r="1236">
          <cell r="A1236">
            <v>2220305</v>
          </cell>
          <cell r="B1236" t="str">
            <v>    成品油储备</v>
          </cell>
          <cell r="C1236">
            <v>0</v>
          </cell>
        </row>
        <row r="1237">
          <cell r="A1237">
            <v>2220399</v>
          </cell>
          <cell r="B1237" t="str">
            <v>    其他能源储备支出</v>
          </cell>
          <cell r="C1237">
            <v>0</v>
          </cell>
        </row>
        <row r="1238">
          <cell r="A1238">
            <v>22204</v>
          </cell>
          <cell r="B1238" t="str">
            <v>  粮油储备</v>
          </cell>
          <cell r="C1238">
            <v>0</v>
          </cell>
        </row>
        <row r="1239">
          <cell r="A1239">
            <v>2220401</v>
          </cell>
          <cell r="B1239" t="str">
            <v>    储备粮油补贴</v>
          </cell>
          <cell r="C1239">
            <v>0</v>
          </cell>
        </row>
        <row r="1240">
          <cell r="A1240">
            <v>2220402</v>
          </cell>
          <cell r="B1240" t="str">
            <v>    储备粮油差价补贴</v>
          </cell>
          <cell r="C1240">
            <v>0</v>
          </cell>
        </row>
        <row r="1241">
          <cell r="A1241">
            <v>2220403</v>
          </cell>
          <cell r="B1241" t="str">
            <v>    储备粮(油)库建设</v>
          </cell>
          <cell r="C1241">
            <v>0</v>
          </cell>
        </row>
        <row r="1242">
          <cell r="A1242">
            <v>2220404</v>
          </cell>
          <cell r="B1242" t="str">
            <v>    最低收购价政策支出</v>
          </cell>
          <cell r="C1242">
            <v>0</v>
          </cell>
        </row>
        <row r="1243">
          <cell r="A1243">
            <v>2220499</v>
          </cell>
          <cell r="B1243" t="str">
            <v>    其他粮油储备支出</v>
          </cell>
          <cell r="C1243">
            <v>0</v>
          </cell>
        </row>
        <row r="1244">
          <cell r="A1244">
            <v>22205</v>
          </cell>
          <cell r="B1244" t="str">
            <v>  重要商品储备</v>
          </cell>
          <cell r="C1244">
            <v>0</v>
          </cell>
        </row>
        <row r="1245">
          <cell r="A1245">
            <v>2220501</v>
          </cell>
          <cell r="B1245" t="str">
            <v>    棉花储备</v>
          </cell>
          <cell r="C1245">
            <v>0</v>
          </cell>
        </row>
        <row r="1246">
          <cell r="A1246">
            <v>2220502</v>
          </cell>
          <cell r="B1246" t="str">
            <v>    食糖储备</v>
          </cell>
          <cell r="C1246">
            <v>0</v>
          </cell>
        </row>
        <row r="1247">
          <cell r="A1247">
            <v>2220503</v>
          </cell>
          <cell r="B1247" t="str">
            <v>    肉类储备</v>
          </cell>
          <cell r="C1247">
            <v>0</v>
          </cell>
        </row>
        <row r="1248">
          <cell r="A1248">
            <v>2220504</v>
          </cell>
          <cell r="B1248" t="str">
            <v>    化肥储备</v>
          </cell>
          <cell r="C1248">
            <v>0</v>
          </cell>
        </row>
        <row r="1249">
          <cell r="A1249">
            <v>2220505</v>
          </cell>
          <cell r="B1249" t="str">
            <v>    农药储备</v>
          </cell>
          <cell r="C1249">
            <v>0</v>
          </cell>
        </row>
        <row r="1250">
          <cell r="A1250">
            <v>2220506</v>
          </cell>
          <cell r="B1250" t="str">
            <v>    边销茶储备</v>
          </cell>
          <cell r="C1250">
            <v>0</v>
          </cell>
        </row>
        <row r="1251">
          <cell r="A1251">
            <v>2220507</v>
          </cell>
          <cell r="B1251" t="str">
            <v>    羊毛储备</v>
          </cell>
          <cell r="C1251">
            <v>0</v>
          </cell>
        </row>
        <row r="1252">
          <cell r="A1252">
            <v>2220508</v>
          </cell>
          <cell r="B1252" t="str">
            <v>    医药储备</v>
          </cell>
          <cell r="C1252">
            <v>0</v>
          </cell>
        </row>
        <row r="1253">
          <cell r="A1253">
            <v>2220509</v>
          </cell>
          <cell r="B1253" t="str">
            <v>    食盐储备</v>
          </cell>
          <cell r="C1253">
            <v>0</v>
          </cell>
        </row>
        <row r="1254">
          <cell r="A1254">
            <v>2220510</v>
          </cell>
          <cell r="B1254" t="str">
            <v>    战略物资储备</v>
          </cell>
          <cell r="C1254">
            <v>0</v>
          </cell>
        </row>
        <row r="1255">
          <cell r="A1255">
            <v>2220511</v>
          </cell>
          <cell r="B1255" t="str">
            <v>    应急物资储备</v>
          </cell>
          <cell r="C1255">
            <v>0</v>
          </cell>
        </row>
        <row r="1256">
          <cell r="A1256">
            <v>2220599</v>
          </cell>
          <cell r="B1256" t="str">
            <v>    其他重要商品储备支出</v>
          </cell>
          <cell r="C1256">
            <v>0</v>
          </cell>
        </row>
        <row r="1257">
          <cell r="A1257">
            <v>224</v>
          </cell>
          <cell r="B1257" t="str">
            <v>灾害防治及应急管理支出</v>
          </cell>
          <cell r="C1257">
            <v>1473</v>
          </cell>
        </row>
        <row r="1258">
          <cell r="A1258">
            <v>22401</v>
          </cell>
          <cell r="B1258" t="str">
            <v>  应急管理事务</v>
          </cell>
          <cell r="C1258">
            <v>462</v>
          </cell>
        </row>
        <row r="1259">
          <cell r="A1259">
            <v>2240101</v>
          </cell>
          <cell r="B1259" t="str">
            <v>    行政运行</v>
          </cell>
          <cell r="C1259">
            <v>462</v>
          </cell>
        </row>
        <row r="1260">
          <cell r="A1260">
            <v>2240102</v>
          </cell>
          <cell r="B1260" t="str">
            <v>    一般行政管理事务</v>
          </cell>
          <cell r="C1260">
            <v>0</v>
          </cell>
        </row>
        <row r="1261">
          <cell r="A1261">
            <v>2240103</v>
          </cell>
          <cell r="B1261" t="str">
            <v>    机关服务</v>
          </cell>
          <cell r="C1261">
            <v>0</v>
          </cell>
        </row>
        <row r="1262">
          <cell r="A1262">
            <v>2240104</v>
          </cell>
          <cell r="B1262" t="str">
            <v>    灾害风险防治</v>
          </cell>
          <cell r="C1262">
            <v>0</v>
          </cell>
        </row>
        <row r="1263">
          <cell r="A1263">
            <v>2240105</v>
          </cell>
          <cell r="B1263" t="str">
            <v>    国务院安委会专项</v>
          </cell>
          <cell r="C1263">
            <v>0</v>
          </cell>
        </row>
        <row r="1264">
          <cell r="A1264">
            <v>2240106</v>
          </cell>
          <cell r="B1264" t="str">
            <v>    安全监管</v>
          </cell>
          <cell r="C1264">
            <v>0</v>
          </cell>
        </row>
        <row r="1265">
          <cell r="A1265">
            <v>2240107</v>
          </cell>
          <cell r="B1265" t="str">
            <v>    安全生产基础</v>
          </cell>
          <cell r="C1265">
            <v>0</v>
          </cell>
        </row>
        <row r="1266">
          <cell r="A1266">
            <v>2240108</v>
          </cell>
          <cell r="B1266" t="str">
            <v>    应急救援</v>
          </cell>
          <cell r="C1266">
            <v>0</v>
          </cell>
        </row>
        <row r="1267">
          <cell r="A1267">
            <v>2240109</v>
          </cell>
          <cell r="B1267" t="str">
            <v>    应急管理</v>
          </cell>
          <cell r="C1267">
            <v>0</v>
          </cell>
        </row>
        <row r="1268">
          <cell r="A1268">
            <v>2240150</v>
          </cell>
          <cell r="B1268" t="str">
            <v>    事业运行</v>
          </cell>
          <cell r="C1268">
            <v>0</v>
          </cell>
        </row>
        <row r="1269">
          <cell r="A1269">
            <v>2240199</v>
          </cell>
          <cell r="B1269" t="str">
            <v>    其他应急管理支出</v>
          </cell>
          <cell r="C1269">
            <v>0</v>
          </cell>
        </row>
        <row r="1270">
          <cell r="A1270">
            <v>22402</v>
          </cell>
          <cell r="B1270" t="str">
            <v>  消防事务</v>
          </cell>
          <cell r="C1270">
            <v>1011</v>
          </cell>
        </row>
        <row r="1271">
          <cell r="A1271">
            <v>2240201</v>
          </cell>
          <cell r="B1271" t="str">
            <v>    行政运行</v>
          </cell>
          <cell r="C1271">
            <v>200</v>
          </cell>
        </row>
        <row r="1272">
          <cell r="A1272">
            <v>2240202</v>
          </cell>
          <cell r="B1272" t="str">
            <v>    一般行政管理事务</v>
          </cell>
          <cell r="C1272">
            <v>0</v>
          </cell>
        </row>
        <row r="1273">
          <cell r="A1273">
            <v>2240203</v>
          </cell>
          <cell r="B1273" t="str">
            <v>    机关服务</v>
          </cell>
          <cell r="C1273">
            <v>0</v>
          </cell>
        </row>
        <row r="1274">
          <cell r="A1274">
            <v>2240204</v>
          </cell>
          <cell r="B1274" t="str">
            <v>    消防应急救援</v>
          </cell>
          <cell r="C1274">
            <v>0</v>
          </cell>
        </row>
        <row r="1275">
          <cell r="A1275">
            <v>2240299</v>
          </cell>
          <cell r="B1275" t="str">
            <v>    其他消防事务支出</v>
          </cell>
          <cell r="C1275">
            <v>811</v>
          </cell>
        </row>
        <row r="1276">
          <cell r="A1276">
            <v>22403</v>
          </cell>
          <cell r="B1276" t="str">
            <v>  森林消防事务</v>
          </cell>
          <cell r="C1276">
            <v>0</v>
          </cell>
        </row>
        <row r="1277">
          <cell r="A1277">
            <v>2240301</v>
          </cell>
          <cell r="B1277" t="str">
            <v>    行政运行</v>
          </cell>
          <cell r="C1277">
            <v>0</v>
          </cell>
        </row>
        <row r="1278">
          <cell r="A1278">
            <v>2240302</v>
          </cell>
          <cell r="B1278" t="str">
            <v>    一般行政管理事务</v>
          </cell>
          <cell r="C1278">
            <v>0</v>
          </cell>
        </row>
        <row r="1279">
          <cell r="A1279">
            <v>2240303</v>
          </cell>
          <cell r="B1279" t="str">
            <v>    机关服务</v>
          </cell>
          <cell r="C1279">
            <v>0</v>
          </cell>
        </row>
        <row r="1280">
          <cell r="A1280">
            <v>2240304</v>
          </cell>
          <cell r="B1280" t="str">
            <v>    森林消防应急救援</v>
          </cell>
          <cell r="C1280">
            <v>0</v>
          </cell>
        </row>
        <row r="1281">
          <cell r="A1281">
            <v>2240399</v>
          </cell>
          <cell r="B1281" t="str">
            <v>    其他森林消防事务支出</v>
          </cell>
          <cell r="C1281">
            <v>0</v>
          </cell>
        </row>
        <row r="1282">
          <cell r="A1282">
            <v>22404</v>
          </cell>
          <cell r="B1282" t="str">
            <v>  煤矿安全</v>
          </cell>
          <cell r="C1282">
            <v>0</v>
          </cell>
        </row>
        <row r="1283">
          <cell r="A1283">
            <v>2240401</v>
          </cell>
          <cell r="B1283" t="str">
            <v>    行政运行</v>
          </cell>
          <cell r="C1283">
            <v>0</v>
          </cell>
        </row>
        <row r="1284">
          <cell r="A1284">
            <v>2240402</v>
          </cell>
          <cell r="B1284" t="str">
            <v>    一般行政管理事务</v>
          </cell>
          <cell r="C1284">
            <v>0</v>
          </cell>
        </row>
        <row r="1285">
          <cell r="A1285">
            <v>2240403</v>
          </cell>
          <cell r="B1285" t="str">
            <v>    机关服务</v>
          </cell>
          <cell r="C1285">
            <v>0</v>
          </cell>
        </row>
        <row r="1286">
          <cell r="A1286">
            <v>2240404</v>
          </cell>
          <cell r="B1286" t="str">
            <v>    煤矿安全监察事务</v>
          </cell>
          <cell r="C1286">
            <v>0</v>
          </cell>
        </row>
        <row r="1287">
          <cell r="A1287">
            <v>2240405</v>
          </cell>
          <cell r="B1287" t="str">
            <v>    煤矿应急救援事务</v>
          </cell>
          <cell r="C1287">
            <v>0</v>
          </cell>
        </row>
        <row r="1288">
          <cell r="A1288">
            <v>2240450</v>
          </cell>
          <cell r="B1288" t="str">
            <v>    事业运行</v>
          </cell>
          <cell r="C1288">
            <v>0</v>
          </cell>
        </row>
        <row r="1289">
          <cell r="A1289">
            <v>2240499</v>
          </cell>
          <cell r="B1289" t="str">
            <v>    其他煤矿安全支出</v>
          </cell>
          <cell r="C1289">
            <v>0</v>
          </cell>
        </row>
        <row r="1290">
          <cell r="A1290">
            <v>22405</v>
          </cell>
          <cell r="B1290" t="str">
            <v>  地震事务</v>
          </cell>
          <cell r="C1290">
            <v>0</v>
          </cell>
        </row>
        <row r="1291">
          <cell r="A1291">
            <v>2240501</v>
          </cell>
          <cell r="B1291" t="str">
            <v>    行政运行</v>
          </cell>
          <cell r="C1291">
            <v>0</v>
          </cell>
        </row>
        <row r="1292">
          <cell r="A1292">
            <v>2240502</v>
          </cell>
          <cell r="B1292" t="str">
            <v>    一般行政管理事务</v>
          </cell>
          <cell r="C1292">
            <v>0</v>
          </cell>
        </row>
        <row r="1293">
          <cell r="A1293">
            <v>2240503</v>
          </cell>
          <cell r="B1293" t="str">
            <v>    机关服务</v>
          </cell>
          <cell r="C1293">
            <v>0</v>
          </cell>
        </row>
        <row r="1294">
          <cell r="A1294">
            <v>2240504</v>
          </cell>
          <cell r="B1294" t="str">
            <v>    地震监测</v>
          </cell>
          <cell r="C1294">
            <v>0</v>
          </cell>
        </row>
        <row r="1295">
          <cell r="A1295">
            <v>2240505</v>
          </cell>
          <cell r="B1295" t="str">
            <v>    地震预测预报</v>
          </cell>
          <cell r="C1295">
            <v>0</v>
          </cell>
        </row>
        <row r="1296">
          <cell r="A1296">
            <v>2240506</v>
          </cell>
          <cell r="B1296" t="str">
            <v>    地震灾害预防</v>
          </cell>
          <cell r="C1296">
            <v>0</v>
          </cell>
        </row>
        <row r="1297">
          <cell r="A1297">
            <v>2240507</v>
          </cell>
          <cell r="B1297" t="str">
            <v>    地震应急救援</v>
          </cell>
          <cell r="C1297">
            <v>0</v>
          </cell>
        </row>
        <row r="1298">
          <cell r="A1298">
            <v>2240508</v>
          </cell>
          <cell r="B1298" t="str">
            <v>    地震环境探察</v>
          </cell>
          <cell r="C1298">
            <v>0</v>
          </cell>
        </row>
        <row r="1299">
          <cell r="A1299">
            <v>2240509</v>
          </cell>
          <cell r="B1299" t="str">
            <v>    防震减灾信息管理</v>
          </cell>
          <cell r="C1299">
            <v>0</v>
          </cell>
        </row>
        <row r="1300">
          <cell r="A1300">
            <v>2240510</v>
          </cell>
          <cell r="B1300" t="str">
            <v>    防震减灾基础管理</v>
          </cell>
          <cell r="C1300">
            <v>0</v>
          </cell>
        </row>
        <row r="1301">
          <cell r="A1301">
            <v>2240550</v>
          </cell>
          <cell r="B1301" t="str">
            <v>    地震事业机构</v>
          </cell>
          <cell r="C1301">
            <v>0</v>
          </cell>
        </row>
        <row r="1302">
          <cell r="A1302">
            <v>2240599</v>
          </cell>
          <cell r="B1302" t="str">
            <v>    其他地震事务支出</v>
          </cell>
          <cell r="C1302">
            <v>0</v>
          </cell>
        </row>
        <row r="1303">
          <cell r="A1303">
            <v>22406</v>
          </cell>
          <cell r="B1303" t="str">
            <v>  自然灾害防治</v>
          </cell>
          <cell r="C1303">
            <v>0</v>
          </cell>
        </row>
        <row r="1304">
          <cell r="A1304">
            <v>2240601</v>
          </cell>
          <cell r="B1304" t="str">
            <v>    地质灾害防治</v>
          </cell>
          <cell r="C1304">
            <v>0</v>
          </cell>
        </row>
        <row r="1305">
          <cell r="A1305">
            <v>2240602</v>
          </cell>
          <cell r="B1305" t="str">
            <v>    森林草原防灾减灾</v>
          </cell>
          <cell r="C1305">
            <v>0</v>
          </cell>
        </row>
        <row r="1306">
          <cell r="A1306">
            <v>2240699</v>
          </cell>
          <cell r="B1306" t="str">
            <v>    其他自然灾害防治支出</v>
          </cell>
          <cell r="C1306">
            <v>0</v>
          </cell>
        </row>
        <row r="1307">
          <cell r="A1307">
            <v>22407</v>
          </cell>
          <cell r="B1307" t="str">
            <v>  自然灾害救灾及恢复重建支出</v>
          </cell>
          <cell r="C1307">
            <v>0</v>
          </cell>
        </row>
        <row r="1308">
          <cell r="A1308">
            <v>2240703</v>
          </cell>
          <cell r="B1308" t="str">
            <v>    自然灾害救灾补助</v>
          </cell>
          <cell r="C1308">
            <v>0</v>
          </cell>
        </row>
        <row r="1309">
          <cell r="A1309">
            <v>2240704</v>
          </cell>
          <cell r="B1309" t="str">
            <v>    自然灾害灾后重建补助</v>
          </cell>
          <cell r="C1309">
            <v>0</v>
          </cell>
        </row>
        <row r="1310">
          <cell r="A1310">
            <v>2240799</v>
          </cell>
          <cell r="B1310" t="str">
            <v>    其他自然灾害救灾及恢复重建支出</v>
          </cell>
          <cell r="C1310">
            <v>0</v>
          </cell>
        </row>
        <row r="1311">
          <cell r="A1311">
            <v>22499</v>
          </cell>
          <cell r="B1311" t="str">
            <v>  其他灾害防治及应急管理支出(款)</v>
          </cell>
          <cell r="C1311">
            <v>0</v>
          </cell>
        </row>
        <row r="1312">
          <cell r="A1312">
            <v>2249999</v>
          </cell>
          <cell r="B1312" t="str">
            <v>    其他灾害防治及应急管理支出(项)</v>
          </cell>
          <cell r="C1312">
            <v>0</v>
          </cell>
        </row>
        <row r="1313">
          <cell r="A1313">
            <v>229</v>
          </cell>
          <cell r="B1313" t="str">
            <v>其他支出(类)</v>
          </cell>
          <cell r="C1313">
            <v>2113</v>
          </cell>
        </row>
        <row r="1314">
          <cell r="A1314">
            <v>22999</v>
          </cell>
          <cell r="B1314" t="str">
            <v>  其他支出(款)</v>
          </cell>
          <cell r="C1314">
            <v>2113</v>
          </cell>
        </row>
        <row r="1315">
          <cell r="A1315">
            <v>2299999</v>
          </cell>
          <cell r="B1315" t="str">
            <v>    其他支出(项)</v>
          </cell>
          <cell r="C1315">
            <v>2113</v>
          </cell>
        </row>
        <row r="1316">
          <cell r="A1316">
            <v>232</v>
          </cell>
          <cell r="B1316" t="str">
            <v>债务付息支出</v>
          </cell>
          <cell r="C1316">
            <v>9181</v>
          </cell>
        </row>
        <row r="1317">
          <cell r="A1317">
            <v>23201</v>
          </cell>
          <cell r="B1317" t="str">
            <v>  中央政府国内债务付息支出</v>
          </cell>
          <cell r="C1317">
            <v>0</v>
          </cell>
        </row>
        <row r="1318">
          <cell r="A1318">
            <v>23202</v>
          </cell>
          <cell r="B1318" t="str">
            <v>  中央政府国外债务付息支出</v>
          </cell>
          <cell r="C1318">
            <v>0</v>
          </cell>
        </row>
        <row r="1319">
          <cell r="A1319">
            <v>23203</v>
          </cell>
          <cell r="B1319" t="str">
            <v>  地方政府一般债务付息支出</v>
          </cell>
          <cell r="C1319">
            <v>9181</v>
          </cell>
        </row>
        <row r="1320">
          <cell r="A1320">
            <v>2320301</v>
          </cell>
          <cell r="B1320" t="str">
            <v>    地方政府一般债券付息支出</v>
          </cell>
          <cell r="C1320">
            <v>9181</v>
          </cell>
        </row>
        <row r="1321">
          <cell r="A1321">
            <v>2320302</v>
          </cell>
          <cell r="B1321" t="str">
            <v>    地方政府向外国政府借款付息支出</v>
          </cell>
          <cell r="C1321">
            <v>0</v>
          </cell>
        </row>
        <row r="1322">
          <cell r="A1322">
            <v>2320303</v>
          </cell>
          <cell r="B1322" t="str">
            <v>    地方政府向国际组织借款付息支出</v>
          </cell>
          <cell r="C1322">
            <v>0</v>
          </cell>
        </row>
        <row r="1323">
          <cell r="A1323">
            <v>2320399</v>
          </cell>
          <cell r="B1323" t="str">
            <v>    地方政府其他一般债务付息支出</v>
          </cell>
          <cell r="C1323">
            <v>0</v>
          </cell>
        </row>
        <row r="1324">
          <cell r="A1324">
            <v>233</v>
          </cell>
          <cell r="B1324" t="str">
            <v>债务发行费用支出</v>
          </cell>
          <cell r="C1324">
            <v>36</v>
          </cell>
        </row>
        <row r="1325">
          <cell r="A1325">
            <v>23301</v>
          </cell>
          <cell r="B1325" t="str">
            <v>  中央政府国内债务发行费用支出</v>
          </cell>
          <cell r="C1325">
            <v>0</v>
          </cell>
        </row>
        <row r="1326">
          <cell r="A1326">
            <v>23302</v>
          </cell>
          <cell r="B1326" t="str">
            <v>  中央政府国外债务发行费用支出</v>
          </cell>
          <cell r="C1326">
            <v>0</v>
          </cell>
        </row>
        <row r="1327">
          <cell r="A1327">
            <v>23303</v>
          </cell>
          <cell r="B1327" t="str">
            <v>  地方政府一般债务发行费用支出</v>
          </cell>
          <cell r="C1327">
            <v>36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一般预算收入"/>
      <sheetName val="Financ. Overview"/>
      <sheetName val="Toolbox"/>
      <sheetName val="Main"/>
      <sheetName val="中央"/>
      <sheetName val="01北京市"/>
      <sheetName val="有效性列表"/>
      <sheetName val="录入表"/>
      <sheetName val="DY-（调整特殊因素）增量对应重点（汇报）"/>
      <sheetName val="C01-1"/>
      <sheetName val="mx"/>
      <sheetName val="单位编码"/>
      <sheetName val="_ESList"/>
      <sheetName val="表二 汇总表（业务处填）"/>
      <sheetName val="KKKKKKKK"/>
      <sheetName val="农业人口"/>
      <sheetName val="Open"/>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一般公共预算收入表"/>
      <sheetName val="一般公共预算支出表（功能分类）"/>
      <sheetName val="2022年一般公共预算收支预算表"/>
      <sheetName val="2022年一般公共预算支出经济分类表"/>
      <sheetName val="2022年竹溪县一般公共预算(基本)支出预算经济分类录入表"/>
      <sheetName val="一般公共预算税收返还及转移支付表"/>
      <sheetName val="2022年一般公共预算支出“三公”经费预算表"/>
      <sheetName val="2022年省对下专项转移支付表"/>
      <sheetName val="2022年政府基金收支预算表"/>
      <sheetName val="2022年政府性基金转移支付预算表"/>
      <sheetName val="2022年国有资本经营预算收支表"/>
      <sheetName val="社保基金收入"/>
      <sheetName val="社保基金支出"/>
      <sheetName val="2021年一般债务限额余额情况表"/>
      <sheetName val="2021年政府债券发行及还本付息情况表"/>
      <sheetName val="2022年政府债券发行及还本付息预算表"/>
      <sheetName val="举借债务情况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topLeftCell="A6" workbookViewId="0">
      <selection activeCell="A9" sqref="A9"/>
    </sheetView>
  </sheetViews>
  <sheetFormatPr defaultColWidth="9" defaultRowHeight="14.25" outlineLevelRow="5" outlineLevelCol="1"/>
  <cols>
    <col min="1" max="1" width="148.375" style="216" customWidth="1"/>
    <col min="2" max="2" width="9" style="216" hidden="1" customWidth="1"/>
    <col min="3" max="16384" width="9" style="216"/>
  </cols>
  <sheetData>
    <row r="1" ht="36.75" customHeight="1" spans="1:2">
      <c r="A1" s="219" t="s">
        <v>0</v>
      </c>
      <c r="B1" s="216" t="s">
        <v>1</v>
      </c>
    </row>
    <row r="2" ht="52.5" customHeight="1" spans="1:2">
      <c r="A2" s="220"/>
      <c r="B2" s="216" t="s">
        <v>2</v>
      </c>
    </row>
    <row r="3" ht="178.5" customHeight="1" spans="1:2">
      <c r="A3" s="221" t="s">
        <v>3</v>
      </c>
      <c r="B3" s="216" t="s">
        <v>4</v>
      </c>
    </row>
    <row r="4" ht="51.75" customHeight="1" spans="1:2">
      <c r="A4" s="221" t="s">
        <v>0</v>
      </c>
      <c r="B4" s="216" t="s">
        <v>5</v>
      </c>
    </row>
    <row r="5" ht="33" customHeight="1" spans="1:2">
      <c r="A5" s="222"/>
      <c r="B5" s="216" t="s">
        <v>6</v>
      </c>
    </row>
    <row r="6" ht="42" customHeight="1" spans="1:2">
      <c r="A6" s="222"/>
      <c r="B6" s="216" t="s">
        <v>7</v>
      </c>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35"/>
  <sheetViews>
    <sheetView showZeros="0" tabSelected="1" view="pageBreakPreview" zoomScale="110" zoomScaleNormal="100" workbookViewId="0">
      <pane xSplit="1" ySplit="3" topLeftCell="B4" activePane="bottomRight" state="frozen"/>
      <selection/>
      <selection pane="topRight"/>
      <selection pane="bottomLeft"/>
      <selection pane="bottomRight" activeCell="H37" sqref="H37"/>
    </sheetView>
  </sheetViews>
  <sheetFormatPr defaultColWidth="9" defaultRowHeight="13.5"/>
  <cols>
    <col min="1" max="1" width="45.5416666666667" style="68" customWidth="1"/>
    <col min="2" max="210" width="9.09166666666667" style="68" customWidth="1"/>
    <col min="211" max="214" width="9.09166666666667" style="68"/>
    <col min="215" max="215" width="10.6333333333333" style="68" hidden="1" customWidth="1"/>
    <col min="216" max="216" width="40.9083333333333" style="68" customWidth="1"/>
    <col min="217" max="217" width="16.0916666666667" style="68" customWidth="1"/>
    <col min="218" max="218" width="15.725" style="68" customWidth="1"/>
    <col min="219" max="219" width="13.3666666666667" style="68" customWidth="1"/>
    <col min="220" max="220" width="22.725" style="68" customWidth="1"/>
    <col min="221" max="466" width="9.09166666666667" style="68" customWidth="1"/>
    <col min="467" max="470" width="9.09166666666667" style="68"/>
    <col min="471" max="471" width="10.6333333333333" style="68" hidden="1" customWidth="1"/>
    <col min="472" max="472" width="40.9083333333333" style="68" customWidth="1"/>
    <col min="473" max="473" width="16.0916666666667" style="68" customWidth="1"/>
    <col min="474" max="474" width="15.725" style="68" customWidth="1"/>
    <col min="475" max="475" width="13.3666666666667" style="68" customWidth="1"/>
    <col min="476" max="476" width="22.725" style="68" customWidth="1"/>
    <col min="477" max="722" width="9.09166666666667" style="68" customWidth="1"/>
    <col min="723" max="726" width="9.09166666666667" style="68"/>
    <col min="727" max="727" width="10.6333333333333" style="68" hidden="1" customWidth="1"/>
    <col min="728" max="728" width="40.9083333333333" style="68" customWidth="1"/>
    <col min="729" max="729" width="16.0916666666667" style="68" customWidth="1"/>
    <col min="730" max="730" width="15.725" style="68" customWidth="1"/>
    <col min="731" max="731" width="13.3666666666667" style="68" customWidth="1"/>
    <col min="732" max="732" width="22.725" style="68" customWidth="1"/>
    <col min="733" max="978" width="9.09166666666667" style="68" customWidth="1"/>
    <col min="979" max="982" width="9.09166666666667" style="68"/>
    <col min="983" max="983" width="10.6333333333333" style="68" hidden="1" customWidth="1"/>
    <col min="984" max="984" width="40.9083333333333" style="68" customWidth="1"/>
    <col min="985" max="985" width="16.0916666666667" style="68" customWidth="1"/>
    <col min="986" max="986" width="15.725" style="68" customWidth="1"/>
    <col min="987" max="987" width="13.3666666666667" style="68" customWidth="1"/>
    <col min="988" max="988" width="22.725" style="68" customWidth="1"/>
    <col min="989" max="1234" width="9.09166666666667" style="68" customWidth="1"/>
    <col min="1235" max="1238" width="9.09166666666667" style="68"/>
    <col min="1239" max="1239" width="10.6333333333333" style="68" hidden="1" customWidth="1"/>
    <col min="1240" max="1240" width="40.9083333333333" style="68" customWidth="1"/>
    <col min="1241" max="1241" width="16.0916666666667" style="68" customWidth="1"/>
    <col min="1242" max="1242" width="15.725" style="68" customWidth="1"/>
    <col min="1243" max="1243" width="13.3666666666667" style="68" customWidth="1"/>
    <col min="1244" max="1244" width="22.725" style="68" customWidth="1"/>
    <col min="1245" max="1490" width="9.09166666666667" style="68" customWidth="1"/>
    <col min="1491" max="1494" width="9.09166666666667" style="68"/>
    <col min="1495" max="1495" width="10.6333333333333" style="68" hidden="1" customWidth="1"/>
    <col min="1496" max="1496" width="40.9083333333333" style="68" customWidth="1"/>
    <col min="1497" max="1497" width="16.0916666666667" style="68" customWidth="1"/>
    <col min="1498" max="1498" width="15.725" style="68" customWidth="1"/>
    <col min="1499" max="1499" width="13.3666666666667" style="68" customWidth="1"/>
    <col min="1500" max="1500" width="22.725" style="68" customWidth="1"/>
    <col min="1501" max="1746" width="9.09166666666667" style="68" customWidth="1"/>
    <col min="1747" max="1750" width="9.09166666666667" style="68"/>
    <col min="1751" max="1751" width="10.6333333333333" style="68" hidden="1" customWidth="1"/>
    <col min="1752" max="1752" width="40.9083333333333" style="68" customWidth="1"/>
    <col min="1753" max="1753" width="16.0916666666667" style="68" customWidth="1"/>
    <col min="1754" max="1754" width="15.725" style="68" customWidth="1"/>
    <col min="1755" max="1755" width="13.3666666666667" style="68" customWidth="1"/>
    <col min="1756" max="1756" width="22.725" style="68" customWidth="1"/>
    <col min="1757" max="2002" width="9.09166666666667" style="68" customWidth="1"/>
    <col min="2003" max="2006" width="9.09166666666667" style="68"/>
    <col min="2007" max="2007" width="10.6333333333333" style="68" hidden="1" customWidth="1"/>
    <col min="2008" max="2008" width="40.9083333333333" style="68" customWidth="1"/>
    <col min="2009" max="2009" width="16.0916666666667" style="68" customWidth="1"/>
    <col min="2010" max="2010" width="15.725" style="68" customWidth="1"/>
    <col min="2011" max="2011" width="13.3666666666667" style="68" customWidth="1"/>
    <col min="2012" max="2012" width="22.725" style="68" customWidth="1"/>
    <col min="2013" max="2258" width="9.09166666666667" style="68" customWidth="1"/>
    <col min="2259" max="2262" width="9.09166666666667" style="68"/>
    <col min="2263" max="2263" width="10.6333333333333" style="68" hidden="1" customWidth="1"/>
    <col min="2264" max="2264" width="40.9083333333333" style="68" customWidth="1"/>
    <col min="2265" max="2265" width="16.0916666666667" style="68" customWidth="1"/>
    <col min="2266" max="2266" width="15.725" style="68" customWidth="1"/>
    <col min="2267" max="2267" width="13.3666666666667" style="68" customWidth="1"/>
    <col min="2268" max="2268" width="22.725" style="68" customWidth="1"/>
    <col min="2269" max="2514" width="9.09166666666667" style="68" customWidth="1"/>
    <col min="2515" max="2518" width="9.09166666666667" style="68"/>
    <col min="2519" max="2519" width="10.6333333333333" style="68" hidden="1" customWidth="1"/>
    <col min="2520" max="2520" width="40.9083333333333" style="68" customWidth="1"/>
    <col min="2521" max="2521" width="16.0916666666667" style="68" customWidth="1"/>
    <col min="2522" max="2522" width="15.725" style="68" customWidth="1"/>
    <col min="2523" max="2523" width="13.3666666666667" style="68" customWidth="1"/>
    <col min="2524" max="2524" width="22.725" style="68" customWidth="1"/>
    <col min="2525" max="2770" width="9.09166666666667" style="68" customWidth="1"/>
    <col min="2771" max="2774" width="9.09166666666667" style="68"/>
    <col min="2775" max="2775" width="10.6333333333333" style="68" hidden="1" customWidth="1"/>
    <col min="2776" max="2776" width="40.9083333333333" style="68" customWidth="1"/>
    <col min="2777" max="2777" width="16.0916666666667" style="68" customWidth="1"/>
    <col min="2778" max="2778" width="15.725" style="68" customWidth="1"/>
    <col min="2779" max="2779" width="13.3666666666667" style="68" customWidth="1"/>
    <col min="2780" max="2780" width="22.725" style="68" customWidth="1"/>
    <col min="2781" max="3026" width="9.09166666666667" style="68" customWidth="1"/>
    <col min="3027" max="3030" width="9.09166666666667" style="68"/>
    <col min="3031" max="3031" width="10.6333333333333" style="68" hidden="1" customWidth="1"/>
    <col min="3032" max="3032" width="40.9083333333333" style="68" customWidth="1"/>
    <col min="3033" max="3033" width="16.0916666666667" style="68" customWidth="1"/>
    <col min="3034" max="3034" width="15.725" style="68" customWidth="1"/>
    <col min="3035" max="3035" width="13.3666666666667" style="68" customWidth="1"/>
    <col min="3036" max="3036" width="22.725" style="68" customWidth="1"/>
    <col min="3037" max="3282" width="9.09166666666667" style="68" customWidth="1"/>
    <col min="3283" max="3286" width="9.09166666666667" style="68"/>
    <col min="3287" max="3287" width="10.6333333333333" style="68" hidden="1" customWidth="1"/>
    <col min="3288" max="3288" width="40.9083333333333" style="68" customWidth="1"/>
    <col min="3289" max="3289" width="16.0916666666667" style="68" customWidth="1"/>
    <col min="3290" max="3290" width="15.725" style="68" customWidth="1"/>
    <col min="3291" max="3291" width="13.3666666666667" style="68" customWidth="1"/>
    <col min="3292" max="3292" width="22.725" style="68" customWidth="1"/>
    <col min="3293" max="3538" width="9.09166666666667" style="68" customWidth="1"/>
    <col min="3539" max="3542" width="9.09166666666667" style="68"/>
    <col min="3543" max="3543" width="10.6333333333333" style="68" hidden="1" customWidth="1"/>
    <col min="3544" max="3544" width="40.9083333333333" style="68" customWidth="1"/>
    <col min="3545" max="3545" width="16.0916666666667" style="68" customWidth="1"/>
    <col min="3546" max="3546" width="15.725" style="68" customWidth="1"/>
    <col min="3547" max="3547" width="13.3666666666667" style="68" customWidth="1"/>
    <col min="3548" max="3548" width="22.725" style="68" customWidth="1"/>
    <col min="3549" max="3794" width="9.09166666666667" style="68" customWidth="1"/>
    <col min="3795" max="3798" width="9.09166666666667" style="68"/>
    <col min="3799" max="3799" width="10.6333333333333" style="68" hidden="1" customWidth="1"/>
    <col min="3800" max="3800" width="40.9083333333333" style="68" customWidth="1"/>
    <col min="3801" max="3801" width="16.0916666666667" style="68" customWidth="1"/>
    <col min="3802" max="3802" width="15.725" style="68" customWidth="1"/>
    <col min="3803" max="3803" width="13.3666666666667" style="68" customWidth="1"/>
    <col min="3804" max="3804" width="22.725" style="68" customWidth="1"/>
    <col min="3805" max="4050" width="9.09166666666667" style="68" customWidth="1"/>
    <col min="4051" max="4054" width="9.09166666666667" style="68"/>
    <col min="4055" max="4055" width="10.6333333333333" style="68" hidden="1" customWidth="1"/>
    <col min="4056" max="4056" width="40.9083333333333" style="68" customWidth="1"/>
    <col min="4057" max="4057" width="16.0916666666667" style="68" customWidth="1"/>
    <col min="4058" max="4058" width="15.725" style="68" customWidth="1"/>
    <col min="4059" max="4059" width="13.3666666666667" style="68" customWidth="1"/>
    <col min="4060" max="4060" width="22.725" style="68" customWidth="1"/>
    <col min="4061" max="4306" width="9.09166666666667" style="68" customWidth="1"/>
    <col min="4307" max="4310" width="9.09166666666667" style="68"/>
    <col min="4311" max="4311" width="10.6333333333333" style="68" hidden="1" customWidth="1"/>
    <col min="4312" max="4312" width="40.9083333333333" style="68" customWidth="1"/>
    <col min="4313" max="4313" width="16.0916666666667" style="68" customWidth="1"/>
    <col min="4314" max="4314" width="15.725" style="68" customWidth="1"/>
    <col min="4315" max="4315" width="13.3666666666667" style="68" customWidth="1"/>
    <col min="4316" max="4316" width="22.725" style="68" customWidth="1"/>
    <col min="4317" max="4562" width="9.09166666666667" style="68" customWidth="1"/>
    <col min="4563" max="4566" width="9.09166666666667" style="68"/>
    <col min="4567" max="4567" width="10.6333333333333" style="68" hidden="1" customWidth="1"/>
    <col min="4568" max="4568" width="40.9083333333333" style="68" customWidth="1"/>
    <col min="4569" max="4569" width="16.0916666666667" style="68" customWidth="1"/>
    <col min="4570" max="4570" width="15.725" style="68" customWidth="1"/>
    <col min="4571" max="4571" width="13.3666666666667" style="68" customWidth="1"/>
    <col min="4572" max="4572" width="22.725" style="68" customWidth="1"/>
    <col min="4573" max="4818" width="9.09166666666667" style="68" customWidth="1"/>
    <col min="4819" max="4822" width="9.09166666666667" style="68"/>
    <col min="4823" max="4823" width="10.6333333333333" style="68" hidden="1" customWidth="1"/>
    <col min="4824" max="4824" width="40.9083333333333" style="68" customWidth="1"/>
    <col min="4825" max="4825" width="16.0916666666667" style="68" customWidth="1"/>
    <col min="4826" max="4826" width="15.725" style="68" customWidth="1"/>
    <col min="4827" max="4827" width="13.3666666666667" style="68" customWidth="1"/>
    <col min="4828" max="4828" width="22.725" style="68" customWidth="1"/>
    <col min="4829" max="5074" width="9.09166666666667" style="68" customWidth="1"/>
    <col min="5075" max="5078" width="9.09166666666667" style="68"/>
    <col min="5079" max="5079" width="10.6333333333333" style="68" hidden="1" customWidth="1"/>
    <col min="5080" max="5080" width="40.9083333333333" style="68" customWidth="1"/>
    <col min="5081" max="5081" width="16.0916666666667" style="68" customWidth="1"/>
    <col min="5082" max="5082" width="15.725" style="68" customWidth="1"/>
    <col min="5083" max="5083" width="13.3666666666667" style="68" customWidth="1"/>
    <col min="5084" max="5084" width="22.725" style="68" customWidth="1"/>
    <col min="5085" max="5330" width="9.09166666666667" style="68" customWidth="1"/>
    <col min="5331" max="5334" width="9.09166666666667" style="68"/>
    <col min="5335" max="5335" width="10.6333333333333" style="68" hidden="1" customWidth="1"/>
    <col min="5336" max="5336" width="40.9083333333333" style="68" customWidth="1"/>
    <col min="5337" max="5337" width="16.0916666666667" style="68" customWidth="1"/>
    <col min="5338" max="5338" width="15.725" style="68" customWidth="1"/>
    <col min="5339" max="5339" width="13.3666666666667" style="68" customWidth="1"/>
    <col min="5340" max="5340" width="22.725" style="68" customWidth="1"/>
    <col min="5341" max="5586" width="9.09166666666667" style="68" customWidth="1"/>
    <col min="5587" max="5590" width="9.09166666666667" style="68"/>
    <col min="5591" max="5591" width="10.6333333333333" style="68" hidden="1" customWidth="1"/>
    <col min="5592" max="5592" width="40.9083333333333" style="68" customWidth="1"/>
    <col min="5593" max="5593" width="16.0916666666667" style="68" customWidth="1"/>
    <col min="5594" max="5594" width="15.725" style="68" customWidth="1"/>
    <col min="5595" max="5595" width="13.3666666666667" style="68" customWidth="1"/>
    <col min="5596" max="5596" width="22.725" style="68" customWidth="1"/>
    <col min="5597" max="5842" width="9.09166666666667" style="68" customWidth="1"/>
    <col min="5843" max="5846" width="9.09166666666667" style="68"/>
    <col min="5847" max="5847" width="10.6333333333333" style="68" hidden="1" customWidth="1"/>
    <col min="5848" max="5848" width="40.9083333333333" style="68" customWidth="1"/>
    <col min="5849" max="5849" width="16.0916666666667" style="68" customWidth="1"/>
    <col min="5850" max="5850" width="15.725" style="68" customWidth="1"/>
    <col min="5851" max="5851" width="13.3666666666667" style="68" customWidth="1"/>
    <col min="5852" max="5852" width="22.725" style="68" customWidth="1"/>
    <col min="5853" max="6098" width="9.09166666666667" style="68" customWidth="1"/>
    <col min="6099" max="6102" width="9.09166666666667" style="68"/>
    <col min="6103" max="6103" width="10.6333333333333" style="68" hidden="1" customWidth="1"/>
    <col min="6104" max="6104" width="40.9083333333333" style="68" customWidth="1"/>
    <col min="6105" max="6105" width="16.0916666666667" style="68" customWidth="1"/>
    <col min="6106" max="6106" width="15.725" style="68" customWidth="1"/>
    <col min="6107" max="6107" width="13.3666666666667" style="68" customWidth="1"/>
    <col min="6108" max="6108" width="22.725" style="68" customWidth="1"/>
    <col min="6109" max="6354" width="9.09166666666667" style="68" customWidth="1"/>
    <col min="6355" max="6358" width="9.09166666666667" style="68"/>
    <col min="6359" max="6359" width="10.6333333333333" style="68" hidden="1" customWidth="1"/>
    <col min="6360" max="6360" width="40.9083333333333" style="68" customWidth="1"/>
    <col min="6361" max="6361" width="16.0916666666667" style="68" customWidth="1"/>
    <col min="6362" max="6362" width="15.725" style="68" customWidth="1"/>
    <col min="6363" max="6363" width="13.3666666666667" style="68" customWidth="1"/>
    <col min="6364" max="6364" width="22.725" style="68" customWidth="1"/>
    <col min="6365" max="6610" width="9.09166666666667" style="68" customWidth="1"/>
    <col min="6611" max="6614" width="9.09166666666667" style="68"/>
    <col min="6615" max="6615" width="10.6333333333333" style="68" hidden="1" customWidth="1"/>
    <col min="6616" max="6616" width="40.9083333333333" style="68" customWidth="1"/>
    <col min="6617" max="6617" width="16.0916666666667" style="68" customWidth="1"/>
    <col min="6618" max="6618" width="15.725" style="68" customWidth="1"/>
    <col min="6619" max="6619" width="13.3666666666667" style="68" customWidth="1"/>
    <col min="6620" max="6620" width="22.725" style="68" customWidth="1"/>
    <col min="6621" max="6866" width="9.09166666666667" style="68" customWidth="1"/>
    <col min="6867" max="6870" width="9.09166666666667" style="68"/>
    <col min="6871" max="6871" width="10.6333333333333" style="68" hidden="1" customWidth="1"/>
    <col min="6872" max="6872" width="40.9083333333333" style="68" customWidth="1"/>
    <col min="6873" max="6873" width="16.0916666666667" style="68" customWidth="1"/>
    <col min="6874" max="6874" width="15.725" style="68" customWidth="1"/>
    <col min="6875" max="6875" width="13.3666666666667" style="68" customWidth="1"/>
    <col min="6876" max="6876" width="22.725" style="68" customWidth="1"/>
    <col min="6877" max="7122" width="9.09166666666667" style="68" customWidth="1"/>
    <col min="7123" max="7126" width="9.09166666666667" style="68"/>
    <col min="7127" max="7127" width="10.6333333333333" style="68" hidden="1" customWidth="1"/>
    <col min="7128" max="7128" width="40.9083333333333" style="68" customWidth="1"/>
    <col min="7129" max="7129" width="16.0916666666667" style="68" customWidth="1"/>
    <col min="7130" max="7130" width="15.725" style="68" customWidth="1"/>
    <col min="7131" max="7131" width="13.3666666666667" style="68" customWidth="1"/>
    <col min="7132" max="7132" width="22.725" style="68" customWidth="1"/>
    <col min="7133" max="7378" width="9.09166666666667" style="68" customWidth="1"/>
    <col min="7379" max="7382" width="9.09166666666667" style="68"/>
    <col min="7383" max="7383" width="10.6333333333333" style="68" hidden="1" customWidth="1"/>
    <col min="7384" max="7384" width="40.9083333333333" style="68" customWidth="1"/>
    <col min="7385" max="7385" width="16.0916666666667" style="68" customWidth="1"/>
    <col min="7386" max="7386" width="15.725" style="68" customWidth="1"/>
    <col min="7387" max="7387" width="13.3666666666667" style="68" customWidth="1"/>
    <col min="7388" max="7388" width="22.725" style="68" customWidth="1"/>
    <col min="7389" max="7634" width="9.09166666666667" style="68" customWidth="1"/>
    <col min="7635" max="7638" width="9.09166666666667" style="68"/>
    <col min="7639" max="7639" width="10.6333333333333" style="68" hidden="1" customWidth="1"/>
    <col min="7640" max="7640" width="40.9083333333333" style="68" customWidth="1"/>
    <col min="7641" max="7641" width="16.0916666666667" style="68" customWidth="1"/>
    <col min="7642" max="7642" width="15.725" style="68" customWidth="1"/>
    <col min="7643" max="7643" width="13.3666666666667" style="68" customWidth="1"/>
    <col min="7644" max="7644" width="22.725" style="68" customWidth="1"/>
    <col min="7645" max="7890" width="9.09166666666667" style="68" customWidth="1"/>
    <col min="7891" max="7894" width="9.09166666666667" style="68"/>
    <col min="7895" max="7895" width="10.6333333333333" style="68" hidden="1" customWidth="1"/>
    <col min="7896" max="7896" width="40.9083333333333" style="68" customWidth="1"/>
    <col min="7897" max="7897" width="16.0916666666667" style="68" customWidth="1"/>
    <col min="7898" max="7898" width="15.725" style="68" customWidth="1"/>
    <col min="7899" max="7899" width="13.3666666666667" style="68" customWidth="1"/>
    <col min="7900" max="7900" width="22.725" style="68" customWidth="1"/>
    <col min="7901" max="8146" width="9.09166666666667" style="68" customWidth="1"/>
    <col min="8147" max="8150" width="9.09166666666667" style="68"/>
    <col min="8151" max="8151" width="10.6333333333333" style="68" hidden="1" customWidth="1"/>
    <col min="8152" max="8152" width="40.9083333333333" style="68" customWidth="1"/>
    <col min="8153" max="8153" width="16.0916666666667" style="68" customWidth="1"/>
    <col min="8154" max="8154" width="15.725" style="68" customWidth="1"/>
    <col min="8155" max="8155" width="13.3666666666667" style="68" customWidth="1"/>
    <col min="8156" max="8156" width="22.725" style="68" customWidth="1"/>
    <col min="8157" max="8402" width="9.09166666666667" style="68" customWidth="1"/>
    <col min="8403" max="8406" width="9.09166666666667" style="68"/>
    <col min="8407" max="8407" width="10.6333333333333" style="68" hidden="1" customWidth="1"/>
    <col min="8408" max="8408" width="40.9083333333333" style="68" customWidth="1"/>
    <col min="8409" max="8409" width="16.0916666666667" style="68" customWidth="1"/>
    <col min="8410" max="8410" width="15.725" style="68" customWidth="1"/>
    <col min="8411" max="8411" width="13.3666666666667" style="68" customWidth="1"/>
    <col min="8412" max="8412" width="22.725" style="68" customWidth="1"/>
    <col min="8413" max="8658" width="9.09166666666667" style="68" customWidth="1"/>
    <col min="8659" max="8662" width="9.09166666666667" style="68"/>
    <col min="8663" max="8663" width="10.6333333333333" style="68" hidden="1" customWidth="1"/>
    <col min="8664" max="8664" width="40.9083333333333" style="68" customWidth="1"/>
    <col min="8665" max="8665" width="16.0916666666667" style="68" customWidth="1"/>
    <col min="8666" max="8666" width="15.725" style="68" customWidth="1"/>
    <col min="8667" max="8667" width="13.3666666666667" style="68" customWidth="1"/>
    <col min="8668" max="8668" width="22.725" style="68" customWidth="1"/>
    <col min="8669" max="8914" width="9.09166666666667" style="68" customWidth="1"/>
    <col min="8915" max="8918" width="9.09166666666667" style="68"/>
    <col min="8919" max="8919" width="10.6333333333333" style="68" hidden="1" customWidth="1"/>
    <col min="8920" max="8920" width="40.9083333333333" style="68" customWidth="1"/>
    <col min="8921" max="8921" width="16.0916666666667" style="68" customWidth="1"/>
    <col min="8922" max="8922" width="15.725" style="68" customWidth="1"/>
    <col min="8923" max="8923" width="13.3666666666667" style="68" customWidth="1"/>
    <col min="8924" max="8924" width="22.725" style="68" customWidth="1"/>
    <col min="8925" max="9170" width="9.09166666666667" style="68" customWidth="1"/>
    <col min="9171" max="9174" width="9.09166666666667" style="68"/>
    <col min="9175" max="9175" width="10.6333333333333" style="68" hidden="1" customWidth="1"/>
    <col min="9176" max="9176" width="40.9083333333333" style="68" customWidth="1"/>
    <col min="9177" max="9177" width="16.0916666666667" style="68" customWidth="1"/>
    <col min="9178" max="9178" width="15.725" style="68" customWidth="1"/>
    <col min="9179" max="9179" width="13.3666666666667" style="68" customWidth="1"/>
    <col min="9180" max="9180" width="22.725" style="68" customWidth="1"/>
    <col min="9181" max="9426" width="9.09166666666667" style="68" customWidth="1"/>
    <col min="9427" max="9430" width="9.09166666666667" style="68"/>
    <col min="9431" max="9431" width="10.6333333333333" style="68" hidden="1" customWidth="1"/>
    <col min="9432" max="9432" width="40.9083333333333" style="68" customWidth="1"/>
    <col min="9433" max="9433" width="16.0916666666667" style="68" customWidth="1"/>
    <col min="9434" max="9434" width="15.725" style="68" customWidth="1"/>
    <col min="9435" max="9435" width="13.3666666666667" style="68" customWidth="1"/>
    <col min="9436" max="9436" width="22.725" style="68" customWidth="1"/>
    <col min="9437" max="9682" width="9.09166666666667" style="68" customWidth="1"/>
    <col min="9683" max="9686" width="9.09166666666667" style="68"/>
    <col min="9687" max="9687" width="10.6333333333333" style="68" hidden="1" customWidth="1"/>
    <col min="9688" max="9688" width="40.9083333333333" style="68" customWidth="1"/>
    <col min="9689" max="9689" width="16.0916666666667" style="68" customWidth="1"/>
    <col min="9690" max="9690" width="15.725" style="68" customWidth="1"/>
    <col min="9691" max="9691" width="13.3666666666667" style="68" customWidth="1"/>
    <col min="9692" max="9692" width="22.725" style="68" customWidth="1"/>
    <col min="9693" max="9938" width="9.09166666666667" style="68" customWidth="1"/>
    <col min="9939" max="9942" width="9.09166666666667" style="68"/>
    <col min="9943" max="9943" width="10.6333333333333" style="68" hidden="1" customWidth="1"/>
    <col min="9944" max="9944" width="40.9083333333333" style="68" customWidth="1"/>
    <col min="9945" max="9945" width="16.0916666666667" style="68" customWidth="1"/>
    <col min="9946" max="9946" width="15.725" style="68" customWidth="1"/>
    <col min="9947" max="9947" width="13.3666666666667" style="68" customWidth="1"/>
    <col min="9948" max="9948" width="22.725" style="68" customWidth="1"/>
    <col min="9949" max="10194" width="9.09166666666667" style="68" customWidth="1"/>
    <col min="10195" max="10198" width="9.09166666666667" style="68"/>
    <col min="10199" max="10199" width="10.6333333333333" style="68" hidden="1" customWidth="1"/>
    <col min="10200" max="10200" width="40.9083333333333" style="68" customWidth="1"/>
    <col min="10201" max="10201" width="16.0916666666667" style="68" customWidth="1"/>
    <col min="10202" max="10202" width="15.725" style="68" customWidth="1"/>
    <col min="10203" max="10203" width="13.3666666666667" style="68" customWidth="1"/>
    <col min="10204" max="10204" width="22.725" style="68" customWidth="1"/>
    <col min="10205" max="10450" width="9.09166666666667" style="68" customWidth="1"/>
    <col min="10451" max="10454" width="9.09166666666667" style="68"/>
    <col min="10455" max="10455" width="10.6333333333333" style="68" hidden="1" customWidth="1"/>
    <col min="10456" max="10456" width="40.9083333333333" style="68" customWidth="1"/>
    <col min="10457" max="10457" width="16.0916666666667" style="68" customWidth="1"/>
    <col min="10458" max="10458" width="15.725" style="68" customWidth="1"/>
    <col min="10459" max="10459" width="13.3666666666667" style="68" customWidth="1"/>
    <col min="10460" max="10460" width="22.725" style="68" customWidth="1"/>
    <col min="10461" max="10706" width="9.09166666666667" style="68" customWidth="1"/>
    <col min="10707" max="10710" width="9.09166666666667" style="68"/>
    <col min="10711" max="10711" width="10.6333333333333" style="68" hidden="1" customWidth="1"/>
    <col min="10712" max="10712" width="40.9083333333333" style="68" customWidth="1"/>
    <col min="10713" max="10713" width="16.0916666666667" style="68" customWidth="1"/>
    <col min="10714" max="10714" width="15.725" style="68" customWidth="1"/>
    <col min="10715" max="10715" width="13.3666666666667" style="68" customWidth="1"/>
    <col min="10716" max="10716" width="22.725" style="68" customWidth="1"/>
    <col min="10717" max="10962" width="9.09166666666667" style="68" customWidth="1"/>
    <col min="10963" max="10966" width="9.09166666666667" style="68"/>
    <col min="10967" max="10967" width="10.6333333333333" style="68" hidden="1" customWidth="1"/>
    <col min="10968" max="10968" width="40.9083333333333" style="68" customWidth="1"/>
    <col min="10969" max="10969" width="16.0916666666667" style="68" customWidth="1"/>
    <col min="10970" max="10970" width="15.725" style="68" customWidth="1"/>
    <col min="10971" max="10971" width="13.3666666666667" style="68" customWidth="1"/>
    <col min="10972" max="10972" width="22.725" style="68" customWidth="1"/>
    <col min="10973" max="11218" width="9.09166666666667" style="68" customWidth="1"/>
    <col min="11219" max="11222" width="9.09166666666667" style="68"/>
    <col min="11223" max="11223" width="10.6333333333333" style="68" hidden="1" customWidth="1"/>
    <col min="11224" max="11224" width="40.9083333333333" style="68" customWidth="1"/>
    <col min="11225" max="11225" width="16.0916666666667" style="68" customWidth="1"/>
    <col min="11226" max="11226" width="15.725" style="68" customWidth="1"/>
    <col min="11227" max="11227" width="13.3666666666667" style="68" customWidth="1"/>
    <col min="11228" max="11228" width="22.725" style="68" customWidth="1"/>
    <col min="11229" max="11474" width="9.09166666666667" style="68" customWidth="1"/>
    <col min="11475" max="11478" width="9.09166666666667" style="68"/>
    <col min="11479" max="11479" width="10.6333333333333" style="68" hidden="1" customWidth="1"/>
    <col min="11480" max="11480" width="40.9083333333333" style="68" customWidth="1"/>
    <col min="11481" max="11481" width="16.0916666666667" style="68" customWidth="1"/>
    <col min="11482" max="11482" width="15.725" style="68" customWidth="1"/>
    <col min="11483" max="11483" width="13.3666666666667" style="68" customWidth="1"/>
    <col min="11484" max="11484" width="22.725" style="68" customWidth="1"/>
    <col min="11485" max="11730" width="9.09166666666667" style="68" customWidth="1"/>
    <col min="11731" max="11734" width="9.09166666666667" style="68"/>
    <col min="11735" max="11735" width="10.6333333333333" style="68" hidden="1" customWidth="1"/>
    <col min="11736" max="11736" width="40.9083333333333" style="68" customWidth="1"/>
    <col min="11737" max="11737" width="16.0916666666667" style="68" customWidth="1"/>
    <col min="11738" max="11738" width="15.725" style="68" customWidth="1"/>
    <col min="11739" max="11739" width="13.3666666666667" style="68" customWidth="1"/>
    <col min="11740" max="11740" width="22.725" style="68" customWidth="1"/>
    <col min="11741" max="11986" width="9.09166666666667" style="68" customWidth="1"/>
    <col min="11987" max="11990" width="9.09166666666667" style="68"/>
    <col min="11991" max="11991" width="10.6333333333333" style="68" hidden="1" customWidth="1"/>
    <col min="11992" max="11992" width="40.9083333333333" style="68" customWidth="1"/>
    <col min="11993" max="11993" width="16.0916666666667" style="68" customWidth="1"/>
    <col min="11994" max="11994" width="15.725" style="68" customWidth="1"/>
    <col min="11995" max="11995" width="13.3666666666667" style="68" customWidth="1"/>
    <col min="11996" max="11996" width="22.725" style="68" customWidth="1"/>
    <col min="11997" max="12242" width="9.09166666666667" style="68" customWidth="1"/>
    <col min="12243" max="12246" width="9.09166666666667" style="68"/>
    <col min="12247" max="12247" width="10.6333333333333" style="68" hidden="1" customWidth="1"/>
    <col min="12248" max="12248" width="40.9083333333333" style="68" customWidth="1"/>
    <col min="12249" max="12249" width="16.0916666666667" style="68" customWidth="1"/>
    <col min="12250" max="12250" width="15.725" style="68" customWidth="1"/>
    <col min="12251" max="12251" width="13.3666666666667" style="68" customWidth="1"/>
    <col min="12252" max="12252" width="22.725" style="68" customWidth="1"/>
    <col min="12253" max="12498" width="9.09166666666667" style="68" customWidth="1"/>
    <col min="12499" max="12502" width="9.09166666666667" style="68"/>
    <col min="12503" max="12503" width="10.6333333333333" style="68" hidden="1" customWidth="1"/>
    <col min="12504" max="12504" width="40.9083333333333" style="68" customWidth="1"/>
    <col min="12505" max="12505" width="16.0916666666667" style="68" customWidth="1"/>
    <col min="12506" max="12506" width="15.725" style="68" customWidth="1"/>
    <col min="12507" max="12507" width="13.3666666666667" style="68" customWidth="1"/>
    <col min="12508" max="12508" width="22.725" style="68" customWidth="1"/>
    <col min="12509" max="12754" width="9.09166666666667" style="68" customWidth="1"/>
    <col min="12755" max="12758" width="9.09166666666667" style="68"/>
    <col min="12759" max="12759" width="10.6333333333333" style="68" hidden="1" customWidth="1"/>
    <col min="12760" max="12760" width="40.9083333333333" style="68" customWidth="1"/>
    <col min="12761" max="12761" width="16.0916666666667" style="68" customWidth="1"/>
    <col min="12762" max="12762" width="15.725" style="68" customWidth="1"/>
    <col min="12763" max="12763" width="13.3666666666667" style="68" customWidth="1"/>
    <col min="12764" max="12764" width="22.725" style="68" customWidth="1"/>
    <col min="12765" max="13010" width="9.09166666666667" style="68" customWidth="1"/>
    <col min="13011" max="13014" width="9.09166666666667" style="68"/>
    <col min="13015" max="13015" width="10.6333333333333" style="68" hidden="1" customWidth="1"/>
    <col min="13016" max="13016" width="40.9083333333333" style="68" customWidth="1"/>
    <col min="13017" max="13017" width="16.0916666666667" style="68" customWidth="1"/>
    <col min="13018" max="13018" width="15.725" style="68" customWidth="1"/>
    <col min="13019" max="13019" width="13.3666666666667" style="68" customWidth="1"/>
    <col min="13020" max="13020" width="22.725" style="68" customWidth="1"/>
    <col min="13021" max="13266" width="9.09166666666667" style="68" customWidth="1"/>
    <col min="13267" max="13270" width="9.09166666666667" style="68"/>
    <col min="13271" max="13271" width="10.6333333333333" style="68" hidden="1" customWidth="1"/>
    <col min="13272" max="13272" width="40.9083333333333" style="68" customWidth="1"/>
    <col min="13273" max="13273" width="16.0916666666667" style="68" customWidth="1"/>
    <col min="13274" max="13274" width="15.725" style="68" customWidth="1"/>
    <col min="13275" max="13275" width="13.3666666666667" style="68" customWidth="1"/>
    <col min="13276" max="13276" width="22.725" style="68" customWidth="1"/>
    <col min="13277" max="13522" width="9.09166666666667" style="68" customWidth="1"/>
    <col min="13523" max="13526" width="9.09166666666667" style="68"/>
    <col min="13527" max="13527" width="10.6333333333333" style="68" hidden="1" customWidth="1"/>
    <col min="13528" max="13528" width="40.9083333333333" style="68" customWidth="1"/>
    <col min="13529" max="13529" width="16.0916666666667" style="68" customWidth="1"/>
    <col min="13530" max="13530" width="15.725" style="68" customWidth="1"/>
    <col min="13531" max="13531" width="13.3666666666667" style="68" customWidth="1"/>
    <col min="13532" max="13532" width="22.725" style="68" customWidth="1"/>
    <col min="13533" max="13778" width="9.09166666666667" style="68" customWidth="1"/>
    <col min="13779" max="13782" width="9.09166666666667" style="68"/>
    <col min="13783" max="13783" width="10.6333333333333" style="68" hidden="1" customWidth="1"/>
    <col min="13784" max="13784" width="40.9083333333333" style="68" customWidth="1"/>
    <col min="13785" max="13785" width="16.0916666666667" style="68" customWidth="1"/>
    <col min="13786" max="13786" width="15.725" style="68" customWidth="1"/>
    <col min="13787" max="13787" width="13.3666666666667" style="68" customWidth="1"/>
    <col min="13788" max="13788" width="22.725" style="68" customWidth="1"/>
    <col min="13789" max="14034" width="9.09166666666667" style="68" customWidth="1"/>
    <col min="14035" max="14038" width="9.09166666666667" style="68"/>
    <col min="14039" max="14039" width="10.6333333333333" style="68" hidden="1" customWidth="1"/>
    <col min="14040" max="14040" width="40.9083333333333" style="68" customWidth="1"/>
    <col min="14041" max="14041" width="16.0916666666667" style="68" customWidth="1"/>
    <col min="14042" max="14042" width="15.725" style="68" customWidth="1"/>
    <col min="14043" max="14043" width="13.3666666666667" style="68" customWidth="1"/>
    <col min="14044" max="14044" width="22.725" style="68" customWidth="1"/>
    <col min="14045" max="14290" width="9.09166666666667" style="68" customWidth="1"/>
    <col min="14291" max="14294" width="9.09166666666667" style="68"/>
    <col min="14295" max="14295" width="10.6333333333333" style="68" hidden="1" customWidth="1"/>
    <col min="14296" max="14296" width="40.9083333333333" style="68" customWidth="1"/>
    <col min="14297" max="14297" width="16.0916666666667" style="68" customWidth="1"/>
    <col min="14298" max="14298" width="15.725" style="68" customWidth="1"/>
    <col min="14299" max="14299" width="13.3666666666667" style="68" customWidth="1"/>
    <col min="14300" max="14300" width="22.725" style="68" customWidth="1"/>
    <col min="14301" max="14546" width="9.09166666666667" style="68" customWidth="1"/>
    <col min="14547" max="14550" width="9.09166666666667" style="68"/>
    <col min="14551" max="14551" width="10.6333333333333" style="68" hidden="1" customWidth="1"/>
    <col min="14552" max="14552" width="40.9083333333333" style="68" customWidth="1"/>
    <col min="14553" max="14553" width="16.0916666666667" style="68" customWidth="1"/>
    <col min="14554" max="14554" width="15.725" style="68" customWidth="1"/>
    <col min="14555" max="14555" width="13.3666666666667" style="68" customWidth="1"/>
    <col min="14556" max="14556" width="22.725" style="68" customWidth="1"/>
    <col min="14557" max="14802" width="9.09166666666667" style="68" customWidth="1"/>
    <col min="14803" max="14806" width="9.09166666666667" style="68"/>
    <col min="14807" max="14807" width="10.6333333333333" style="68" hidden="1" customWidth="1"/>
    <col min="14808" max="14808" width="40.9083333333333" style="68" customWidth="1"/>
    <col min="14809" max="14809" width="16.0916666666667" style="68" customWidth="1"/>
    <col min="14810" max="14810" width="15.725" style="68" customWidth="1"/>
    <col min="14811" max="14811" width="13.3666666666667" style="68" customWidth="1"/>
    <col min="14812" max="14812" width="22.725" style="68" customWidth="1"/>
    <col min="14813" max="15058" width="9.09166666666667" style="68" customWidth="1"/>
    <col min="15059" max="15062" width="9.09166666666667" style="68"/>
    <col min="15063" max="15063" width="10.6333333333333" style="68" hidden="1" customWidth="1"/>
    <col min="15064" max="15064" width="40.9083333333333" style="68" customWidth="1"/>
    <col min="15065" max="15065" width="16.0916666666667" style="68" customWidth="1"/>
    <col min="15066" max="15066" width="15.725" style="68" customWidth="1"/>
    <col min="15067" max="15067" width="13.3666666666667" style="68" customWidth="1"/>
    <col min="15068" max="15068" width="22.725" style="68" customWidth="1"/>
    <col min="15069" max="15314" width="9.09166666666667" style="68" customWidth="1"/>
    <col min="15315" max="15318" width="9.09166666666667" style="68"/>
    <col min="15319" max="15319" width="10.6333333333333" style="68" hidden="1" customWidth="1"/>
    <col min="15320" max="15320" width="40.9083333333333" style="68" customWidth="1"/>
    <col min="15321" max="15321" width="16.0916666666667" style="68" customWidth="1"/>
    <col min="15322" max="15322" width="15.725" style="68" customWidth="1"/>
    <col min="15323" max="15323" width="13.3666666666667" style="68" customWidth="1"/>
    <col min="15324" max="15324" width="22.725" style="68" customWidth="1"/>
    <col min="15325" max="15570" width="9.09166666666667" style="68" customWidth="1"/>
    <col min="15571" max="15574" width="9.09166666666667" style="68"/>
    <col min="15575" max="15575" width="10.6333333333333" style="68" hidden="1" customWidth="1"/>
    <col min="15576" max="15576" width="40.9083333333333" style="68" customWidth="1"/>
    <col min="15577" max="15577" width="16.0916666666667" style="68" customWidth="1"/>
    <col min="15578" max="15578" width="15.725" style="68" customWidth="1"/>
    <col min="15579" max="15579" width="13.3666666666667" style="68" customWidth="1"/>
    <col min="15580" max="15580" width="22.725" style="68" customWidth="1"/>
    <col min="15581" max="15826" width="9.09166666666667" style="68" customWidth="1"/>
    <col min="15827" max="15830" width="9.09166666666667" style="68"/>
    <col min="15831" max="15831" width="10.6333333333333" style="68" hidden="1" customWidth="1"/>
    <col min="15832" max="15832" width="40.9083333333333" style="68" customWidth="1"/>
    <col min="15833" max="15833" width="16.0916666666667" style="68" customWidth="1"/>
    <col min="15834" max="15834" width="15.725" style="68" customWidth="1"/>
    <col min="15835" max="15835" width="13.3666666666667" style="68" customWidth="1"/>
    <col min="15836" max="15836" width="22.725" style="68" customWidth="1"/>
    <col min="15837" max="16082" width="9.09166666666667" style="68" customWidth="1"/>
    <col min="16083" max="16086" width="9.09166666666667" style="68"/>
    <col min="16087" max="16087" width="10.6333333333333" style="68" hidden="1" customWidth="1"/>
    <col min="16088" max="16088" width="40.9083333333333" style="68" customWidth="1"/>
    <col min="16089" max="16089" width="16.0916666666667" style="68" customWidth="1"/>
    <col min="16090" max="16090" width="15.725" style="68" customWidth="1"/>
    <col min="16091" max="16091" width="13.3666666666667" style="68" customWidth="1"/>
    <col min="16092" max="16092" width="22.725" style="68" customWidth="1"/>
    <col min="16093" max="16338" width="9.09166666666667" style="68" customWidth="1"/>
    <col min="16339" max="16342" width="9.09166666666667" style="68"/>
    <col min="16343" max="16384" width="9" style="68"/>
  </cols>
  <sheetData>
    <row r="1" s="86" customFormat="1" ht="30" customHeight="1" spans="1:9">
      <c r="A1" s="88" t="s">
        <v>1362</v>
      </c>
      <c r="B1" s="88"/>
      <c r="C1" s="88"/>
      <c r="D1" s="88"/>
      <c r="E1" s="88"/>
      <c r="F1" s="88"/>
      <c r="G1" s="88"/>
      <c r="H1" s="88"/>
      <c r="I1" s="88"/>
    </row>
    <row r="2" s="87" customFormat="1" ht="21" customHeight="1" spans="1:9">
      <c r="A2" s="89"/>
      <c r="I2" s="96" t="s">
        <v>26</v>
      </c>
    </row>
    <row r="3" s="86" customFormat="1" ht="26" customHeight="1" spans="1:9">
      <c r="A3" s="90" t="s">
        <v>1352</v>
      </c>
      <c r="B3" s="91" t="s">
        <v>1363</v>
      </c>
      <c r="C3" s="91" t="s">
        <v>1364</v>
      </c>
      <c r="D3" s="91" t="s">
        <v>1364</v>
      </c>
      <c r="E3" s="91" t="s">
        <v>1364</v>
      </c>
      <c r="F3" s="91" t="s">
        <v>1364</v>
      </c>
      <c r="G3" s="91" t="s">
        <v>1364</v>
      </c>
      <c r="H3" s="91" t="s">
        <v>1364</v>
      </c>
      <c r="I3" s="91" t="s">
        <v>1365</v>
      </c>
    </row>
    <row r="4" ht="18" customHeight="1" spans="1:9">
      <c r="A4" s="92" t="s">
        <v>1116</v>
      </c>
      <c r="B4" s="51"/>
      <c r="C4" s="51"/>
      <c r="D4" s="51"/>
      <c r="E4" s="51"/>
      <c r="F4" s="51"/>
      <c r="G4" s="51"/>
      <c r="H4" s="51"/>
      <c r="I4" s="51"/>
    </row>
    <row r="5" ht="18" customHeight="1" spans="1:9">
      <c r="A5" s="93" t="s">
        <v>1366</v>
      </c>
      <c r="B5" s="51"/>
      <c r="C5" s="51"/>
      <c r="D5" s="51"/>
      <c r="E5" s="51"/>
      <c r="F5" s="51"/>
      <c r="G5" s="51"/>
      <c r="H5" s="51"/>
      <c r="I5" s="51"/>
    </row>
    <row r="6" ht="18" customHeight="1" spans="1:9">
      <c r="A6" s="93" t="s">
        <v>1367</v>
      </c>
      <c r="B6" s="51"/>
      <c r="C6" s="51"/>
      <c r="D6" s="51"/>
      <c r="E6" s="51"/>
      <c r="F6" s="51"/>
      <c r="G6" s="51"/>
      <c r="H6" s="51"/>
      <c r="I6" s="51"/>
    </row>
    <row r="7" ht="18" customHeight="1" spans="1:9">
      <c r="A7" s="94" t="s">
        <v>1368</v>
      </c>
      <c r="B7" s="51"/>
      <c r="C7" s="51"/>
      <c r="D7" s="51"/>
      <c r="E7" s="51"/>
      <c r="F7" s="51"/>
      <c r="G7" s="51"/>
      <c r="H7" s="51"/>
      <c r="I7" s="51"/>
    </row>
    <row r="8" ht="18" customHeight="1" spans="1:9">
      <c r="A8" s="94" t="s">
        <v>1369</v>
      </c>
      <c r="B8" s="51"/>
      <c r="C8" s="51"/>
      <c r="D8" s="51"/>
      <c r="E8" s="51"/>
      <c r="F8" s="51"/>
      <c r="G8" s="51"/>
      <c r="H8" s="51"/>
      <c r="I8" s="51"/>
    </row>
    <row r="9" ht="18" customHeight="1" spans="1:9">
      <c r="A9" s="95" t="s">
        <v>1370</v>
      </c>
      <c r="B9" s="51"/>
      <c r="C9" s="51"/>
      <c r="D9" s="51"/>
      <c r="E9" s="51"/>
      <c r="F9" s="51"/>
      <c r="G9" s="51"/>
      <c r="H9" s="51"/>
      <c r="I9" s="51"/>
    </row>
    <row r="10" ht="18" customHeight="1" spans="1:9">
      <c r="A10" s="95" t="s">
        <v>1371</v>
      </c>
      <c r="B10" s="51"/>
      <c r="C10" s="51"/>
      <c r="D10" s="51"/>
      <c r="E10" s="51"/>
      <c r="F10" s="51"/>
      <c r="G10" s="51"/>
      <c r="H10" s="51"/>
      <c r="I10" s="51"/>
    </row>
    <row r="11" ht="18" customHeight="1" spans="1:9">
      <c r="A11" s="94" t="s">
        <v>1372</v>
      </c>
      <c r="B11" s="51"/>
      <c r="C11" s="51"/>
      <c r="D11" s="51"/>
      <c r="E11" s="51"/>
      <c r="F11" s="51"/>
      <c r="G11" s="51"/>
      <c r="H11" s="51"/>
      <c r="I11" s="51"/>
    </row>
    <row r="12" ht="18" customHeight="1" spans="1:9">
      <c r="A12" s="95" t="s">
        <v>1370</v>
      </c>
      <c r="B12" s="51"/>
      <c r="C12" s="51"/>
      <c r="D12" s="51"/>
      <c r="E12" s="51"/>
      <c r="F12" s="51"/>
      <c r="G12" s="51"/>
      <c r="H12" s="51"/>
      <c r="I12" s="51"/>
    </row>
    <row r="13" ht="18" customHeight="1" spans="1:9">
      <c r="A13" s="95" t="s">
        <v>1371</v>
      </c>
      <c r="B13" s="51"/>
      <c r="C13" s="51"/>
      <c r="D13" s="51"/>
      <c r="E13" s="51"/>
      <c r="F13" s="51"/>
      <c r="G13" s="51"/>
      <c r="H13" s="51"/>
      <c r="I13" s="51"/>
    </row>
    <row r="14" ht="18" customHeight="1" spans="1:9">
      <c r="A14" s="94" t="s">
        <v>891</v>
      </c>
      <c r="B14" s="51"/>
      <c r="C14" s="51"/>
      <c r="D14" s="51"/>
      <c r="E14" s="51"/>
      <c r="F14" s="51"/>
      <c r="G14" s="51"/>
      <c r="H14" s="51"/>
      <c r="I14" s="51"/>
    </row>
    <row r="15" ht="18" customHeight="1" spans="1:9">
      <c r="A15" s="95" t="s">
        <v>1370</v>
      </c>
      <c r="B15" s="51"/>
      <c r="C15" s="51"/>
      <c r="D15" s="51"/>
      <c r="E15" s="51"/>
      <c r="F15" s="51"/>
      <c r="G15" s="51"/>
      <c r="H15" s="51"/>
      <c r="I15" s="51"/>
    </row>
    <row r="16" ht="18" customHeight="1" spans="1:9">
      <c r="A16" s="95" t="s">
        <v>1371</v>
      </c>
      <c r="B16" s="51"/>
      <c r="C16" s="51"/>
      <c r="D16" s="51"/>
      <c r="E16" s="51"/>
      <c r="F16" s="51"/>
      <c r="G16" s="51"/>
      <c r="H16" s="51"/>
      <c r="I16" s="51"/>
    </row>
    <row r="17" ht="18" customHeight="1" spans="1:9">
      <c r="A17" s="94" t="s">
        <v>1373</v>
      </c>
      <c r="B17" s="51"/>
      <c r="C17" s="51"/>
      <c r="D17" s="51"/>
      <c r="E17" s="51"/>
      <c r="F17" s="51"/>
      <c r="G17" s="51"/>
      <c r="H17" s="51"/>
      <c r="I17" s="51"/>
    </row>
    <row r="18" ht="18" customHeight="1" spans="1:9">
      <c r="A18" s="95" t="s">
        <v>1370</v>
      </c>
      <c r="B18" s="51"/>
      <c r="C18" s="51"/>
      <c r="D18" s="51"/>
      <c r="E18" s="51"/>
      <c r="F18" s="51"/>
      <c r="G18" s="51"/>
      <c r="H18" s="51"/>
      <c r="I18" s="51"/>
    </row>
    <row r="19" ht="18" customHeight="1" spans="1:9">
      <c r="A19" s="95" t="s">
        <v>1371</v>
      </c>
      <c r="B19" s="51"/>
      <c r="C19" s="51"/>
      <c r="D19" s="51"/>
      <c r="E19" s="51"/>
      <c r="F19" s="51"/>
      <c r="G19" s="51"/>
      <c r="H19" s="51"/>
      <c r="I19" s="51"/>
    </row>
    <row r="20" ht="18" customHeight="1" spans="1:9">
      <c r="A20" s="94" t="s">
        <v>892</v>
      </c>
      <c r="B20" s="51"/>
      <c r="C20" s="51"/>
      <c r="D20" s="51"/>
      <c r="E20" s="51"/>
      <c r="F20" s="51"/>
      <c r="G20" s="51"/>
      <c r="H20" s="51"/>
      <c r="I20" s="51"/>
    </row>
    <row r="21" ht="18" customHeight="1" spans="1:9">
      <c r="A21" s="94" t="s">
        <v>1374</v>
      </c>
      <c r="B21" s="51"/>
      <c r="C21" s="51"/>
      <c r="D21" s="51"/>
      <c r="E21" s="51"/>
      <c r="F21" s="51"/>
      <c r="G21" s="51"/>
      <c r="H21" s="51"/>
      <c r="I21" s="51"/>
    </row>
    <row r="22" ht="18" customHeight="1" spans="1:9">
      <c r="A22" s="94" t="s">
        <v>893</v>
      </c>
      <c r="B22" s="51"/>
      <c r="C22" s="51"/>
      <c r="D22" s="51"/>
      <c r="E22" s="51"/>
      <c r="F22" s="51"/>
      <c r="G22" s="51"/>
      <c r="H22" s="51"/>
      <c r="I22" s="51"/>
    </row>
    <row r="23" ht="18" customHeight="1" spans="1:9">
      <c r="A23" s="94" t="s">
        <v>1375</v>
      </c>
      <c r="B23" s="51"/>
      <c r="C23" s="51"/>
      <c r="D23" s="51"/>
      <c r="E23" s="51"/>
      <c r="F23" s="51"/>
      <c r="G23" s="51"/>
      <c r="H23" s="51"/>
      <c r="I23" s="51"/>
    </row>
    <row r="24" ht="18" customHeight="1" spans="1:9">
      <c r="A24" s="94" t="s">
        <v>1376</v>
      </c>
      <c r="B24" s="51"/>
      <c r="C24" s="51"/>
      <c r="D24" s="51"/>
      <c r="E24" s="51"/>
      <c r="F24" s="51"/>
      <c r="G24" s="51"/>
      <c r="H24" s="51"/>
      <c r="I24" s="51"/>
    </row>
    <row r="25" ht="18" customHeight="1" spans="1:9">
      <c r="A25" s="94" t="s">
        <v>1377</v>
      </c>
      <c r="B25" s="51"/>
      <c r="C25" s="51"/>
      <c r="D25" s="51"/>
      <c r="E25" s="51"/>
      <c r="F25" s="51"/>
      <c r="G25" s="51"/>
      <c r="H25" s="51"/>
      <c r="I25" s="51"/>
    </row>
    <row r="26" ht="18" customHeight="1" spans="1:9">
      <c r="A26" s="94" t="s">
        <v>1378</v>
      </c>
      <c r="B26" s="51"/>
      <c r="C26" s="51"/>
      <c r="D26" s="51"/>
      <c r="E26" s="51"/>
      <c r="F26" s="51"/>
      <c r="G26" s="51"/>
      <c r="H26" s="51"/>
      <c r="I26" s="51"/>
    </row>
    <row r="27" ht="18" customHeight="1" spans="1:9">
      <c r="A27" s="94" t="s">
        <v>1379</v>
      </c>
      <c r="B27" s="51"/>
      <c r="C27" s="51"/>
      <c r="D27" s="51"/>
      <c r="E27" s="51"/>
      <c r="F27" s="51"/>
      <c r="G27" s="51"/>
      <c r="H27" s="51"/>
      <c r="I27" s="51"/>
    </row>
    <row r="28" ht="18" customHeight="1" spans="1:9">
      <c r="A28" s="94" t="s">
        <v>1380</v>
      </c>
      <c r="B28" s="51"/>
      <c r="C28" s="51"/>
      <c r="D28" s="51"/>
      <c r="E28" s="51"/>
      <c r="F28" s="51"/>
      <c r="G28" s="51"/>
      <c r="H28" s="51"/>
      <c r="I28" s="51"/>
    </row>
    <row r="29" ht="18" customHeight="1" spans="1:9">
      <c r="A29" s="94" t="s">
        <v>1381</v>
      </c>
      <c r="B29" s="51"/>
      <c r="C29" s="51"/>
      <c r="D29" s="51"/>
      <c r="E29" s="51"/>
      <c r="F29" s="51"/>
      <c r="G29" s="51"/>
      <c r="H29" s="51"/>
      <c r="I29" s="51"/>
    </row>
    <row r="30" ht="18" customHeight="1" spans="1:9">
      <c r="A30" s="94" t="s">
        <v>1382</v>
      </c>
      <c r="B30" s="51"/>
      <c r="C30" s="51"/>
      <c r="D30" s="51"/>
      <c r="E30" s="51"/>
      <c r="F30" s="51"/>
      <c r="G30" s="51"/>
      <c r="H30" s="51"/>
      <c r="I30" s="51"/>
    </row>
    <row r="31" ht="18" customHeight="1" spans="1:9">
      <c r="A31" s="94" t="s">
        <v>896</v>
      </c>
      <c r="B31" s="51"/>
      <c r="C31" s="51"/>
      <c r="D31" s="51"/>
      <c r="E31" s="51"/>
      <c r="F31" s="51"/>
      <c r="G31" s="51"/>
      <c r="H31" s="51"/>
      <c r="I31" s="51"/>
    </row>
    <row r="32" ht="18" customHeight="1" spans="1:9">
      <c r="A32" s="94" t="s">
        <v>1383</v>
      </c>
      <c r="B32" s="51"/>
      <c r="C32" s="51"/>
      <c r="D32" s="51"/>
      <c r="E32" s="51"/>
      <c r="F32" s="51"/>
      <c r="G32" s="51"/>
      <c r="H32" s="51"/>
      <c r="I32" s="51"/>
    </row>
    <row r="33" ht="18" customHeight="1" spans="1:9">
      <c r="A33" s="94" t="s">
        <v>1384</v>
      </c>
      <c r="B33" s="51"/>
      <c r="C33" s="51"/>
      <c r="D33" s="51"/>
      <c r="E33" s="51"/>
      <c r="F33" s="51"/>
      <c r="G33" s="51"/>
      <c r="H33" s="51"/>
      <c r="I33" s="51"/>
    </row>
    <row r="34" ht="18" customHeight="1" spans="1:9">
      <c r="A34" s="94" t="s">
        <v>897</v>
      </c>
      <c r="B34" s="51"/>
      <c r="C34" s="51"/>
      <c r="D34" s="51"/>
      <c r="E34" s="51"/>
      <c r="F34" s="51"/>
      <c r="G34" s="51"/>
      <c r="H34" s="51"/>
      <c r="I34" s="51"/>
    </row>
    <row r="35" spans="1:1">
      <c r="A35" s="68" t="s">
        <v>1385</v>
      </c>
    </row>
  </sheetData>
  <mergeCells count="1">
    <mergeCell ref="A1:I1"/>
  </mergeCells>
  <printOptions horizontalCentered="1"/>
  <pageMargins left="0.590277777777778" right="0.590277777777778" top="0.668055555555556" bottom="0.55" header="0.118055555555556" footer="0.279166666666667"/>
  <pageSetup paperSize="9" scale="71" fitToHeight="0" orientation="portrait"/>
  <headerFooter alignWithMargins="0" scaleWithDoc="0">
    <oddFooter>&amp;C第 &amp;P 页，共 &amp;N 页</oddFooter>
    <evenFooter>&amp;L- &amp;P-</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7"/>
  <sheetViews>
    <sheetView showGridLines="0" showZeros="0" zoomScale="90" zoomScaleNormal="90" workbookViewId="0">
      <pane ySplit="6" topLeftCell="A167" activePane="bottomLeft" state="frozen"/>
      <selection/>
      <selection pane="bottomLeft" activeCell="O174" sqref="O174"/>
    </sheetView>
  </sheetViews>
  <sheetFormatPr defaultColWidth="9" defaultRowHeight="13.5"/>
  <cols>
    <col min="1" max="1" width="40.975" style="68" customWidth="1"/>
    <col min="2" max="6" width="6.8" style="68" customWidth="1"/>
    <col min="7" max="7" width="63.2583333333333" style="68" customWidth="1"/>
    <col min="8" max="12" width="7.21666666666667" style="68" customWidth="1"/>
    <col min="13" max="16384" width="9" style="68"/>
  </cols>
  <sheetData>
    <row r="1" s="68" customFormat="1" ht="14.25" spans="1:6">
      <c r="A1" s="72" t="s">
        <v>1386</v>
      </c>
      <c r="B1" s="73"/>
      <c r="C1" s="73"/>
      <c r="D1" s="73"/>
      <c r="E1" s="73"/>
      <c r="F1" s="73"/>
    </row>
    <row r="2" s="69" customFormat="1" ht="22.5" spans="1:12">
      <c r="A2" s="47" t="s">
        <v>1387</v>
      </c>
      <c r="B2" s="47"/>
      <c r="C2" s="47"/>
      <c r="D2" s="47"/>
      <c r="E2" s="47"/>
      <c r="F2" s="47"/>
      <c r="G2" s="47"/>
      <c r="H2" s="47"/>
      <c r="I2" s="47"/>
      <c r="J2" s="47"/>
      <c r="K2" s="47"/>
      <c r="L2" s="47"/>
    </row>
    <row r="3" s="68" customFormat="1" ht="14.25" customHeight="1" spans="12:12">
      <c r="L3" s="82" t="s">
        <v>26</v>
      </c>
    </row>
    <row r="4" s="68" customFormat="1" ht="31.5" customHeight="1" spans="1:12">
      <c r="A4" s="74" t="s">
        <v>1388</v>
      </c>
      <c r="B4" s="74"/>
      <c r="C4" s="74"/>
      <c r="D4" s="74"/>
      <c r="E4" s="74"/>
      <c r="F4" s="74"/>
      <c r="G4" s="74" t="s">
        <v>1389</v>
      </c>
      <c r="H4" s="74"/>
      <c r="I4" s="74"/>
      <c r="J4" s="74"/>
      <c r="K4" s="74"/>
      <c r="L4" s="74"/>
    </row>
    <row r="5" s="70" customFormat="1" ht="19.5" customHeight="1" spans="1:12">
      <c r="A5" s="75" t="s">
        <v>27</v>
      </c>
      <c r="B5" s="75" t="s">
        <v>28</v>
      </c>
      <c r="C5" s="75" t="s">
        <v>29</v>
      </c>
      <c r="D5" s="75" t="s">
        <v>30</v>
      </c>
      <c r="E5" s="75"/>
      <c r="F5" s="75"/>
      <c r="G5" s="75" t="s">
        <v>27</v>
      </c>
      <c r="H5" s="75" t="s">
        <v>28</v>
      </c>
      <c r="I5" s="75" t="s">
        <v>29</v>
      </c>
      <c r="J5" s="75" t="s">
        <v>30</v>
      </c>
      <c r="K5" s="75"/>
      <c r="L5" s="75"/>
    </row>
    <row r="6" s="70" customFormat="1" ht="60" customHeight="1" spans="1:12">
      <c r="A6" s="75"/>
      <c r="B6" s="75"/>
      <c r="C6" s="75"/>
      <c r="D6" s="75" t="s">
        <v>33</v>
      </c>
      <c r="E6" s="76" t="s">
        <v>1353</v>
      </c>
      <c r="F6" s="76" t="s">
        <v>1354</v>
      </c>
      <c r="G6" s="75"/>
      <c r="H6" s="75"/>
      <c r="I6" s="75"/>
      <c r="J6" s="75" t="s">
        <v>33</v>
      </c>
      <c r="K6" s="76" t="s">
        <v>1353</v>
      </c>
      <c r="L6" s="76" t="s">
        <v>1354</v>
      </c>
    </row>
    <row r="7" s="68" customFormat="1" ht="20.1" customHeight="1" spans="1:12">
      <c r="A7" s="77" t="s">
        <v>1390</v>
      </c>
      <c r="B7" s="77"/>
      <c r="C7" s="77"/>
      <c r="D7" s="77"/>
      <c r="E7" s="77"/>
      <c r="F7" s="77"/>
      <c r="G7" s="77" t="s">
        <v>1391</v>
      </c>
      <c r="H7" s="51">
        <f>SUM(H8:H22)/2</f>
        <v>0</v>
      </c>
      <c r="I7" s="51">
        <f>SUM(I8:I22)/2</f>
        <v>0</v>
      </c>
      <c r="J7" s="51">
        <f>SUM(J8:J22)/2</f>
        <v>0</v>
      </c>
      <c r="K7" s="51"/>
      <c r="L7" s="51"/>
    </row>
    <row r="8" s="68" customFormat="1" ht="20.1" customHeight="1" spans="1:12">
      <c r="A8" s="77" t="s">
        <v>1392</v>
      </c>
      <c r="B8" s="77"/>
      <c r="C8" s="77"/>
      <c r="D8" s="77"/>
      <c r="E8" s="77"/>
      <c r="F8" s="77"/>
      <c r="G8" s="78" t="s">
        <v>1393</v>
      </c>
      <c r="H8" s="51">
        <f>SUM(H9:H13)</f>
        <v>0</v>
      </c>
      <c r="I8" s="51">
        <f>SUM(I9:I13)</f>
        <v>0</v>
      </c>
      <c r="J8" s="51">
        <f>SUM(J9:J13)</f>
        <v>0</v>
      </c>
      <c r="K8" s="51"/>
      <c r="L8" s="51"/>
    </row>
    <row r="9" s="68" customFormat="1" ht="20.1" customHeight="1" spans="1:12">
      <c r="A9" s="77" t="s">
        <v>1394</v>
      </c>
      <c r="B9" s="77"/>
      <c r="C9" s="77"/>
      <c r="D9" s="77"/>
      <c r="E9" s="77"/>
      <c r="F9" s="77"/>
      <c r="G9" s="78" t="s">
        <v>1395</v>
      </c>
      <c r="H9" s="51"/>
      <c r="I9" s="51"/>
      <c r="J9" s="51"/>
      <c r="K9" s="51"/>
      <c r="L9" s="51"/>
    </row>
    <row r="10" s="68" customFormat="1" ht="20.1" customHeight="1" spans="1:12">
      <c r="A10" s="77" t="s">
        <v>1396</v>
      </c>
      <c r="B10" s="77"/>
      <c r="C10" s="77"/>
      <c r="D10" s="77"/>
      <c r="E10" s="77"/>
      <c r="F10" s="77"/>
      <c r="G10" s="78" t="s">
        <v>1397</v>
      </c>
      <c r="H10" s="51"/>
      <c r="I10" s="51"/>
      <c r="J10" s="51"/>
      <c r="K10" s="51"/>
      <c r="L10" s="51"/>
    </row>
    <row r="11" s="68" customFormat="1" ht="20.1" customHeight="1" spans="1:12">
      <c r="A11" s="77" t="s">
        <v>1398</v>
      </c>
      <c r="B11" s="77"/>
      <c r="C11" s="77"/>
      <c r="D11" s="77"/>
      <c r="E11" s="77"/>
      <c r="F11" s="77"/>
      <c r="G11" s="78" t="s">
        <v>1399</v>
      </c>
      <c r="H11" s="51"/>
      <c r="I11" s="51"/>
      <c r="J11" s="51"/>
      <c r="K11" s="51"/>
      <c r="L11" s="51"/>
    </row>
    <row r="12" s="68" customFormat="1" ht="20.1" customHeight="1" spans="1:12">
      <c r="A12" s="77" t="s">
        <v>1400</v>
      </c>
      <c r="B12" s="51">
        <f>SUM(B13:B17)</f>
        <v>29652</v>
      </c>
      <c r="C12" s="51">
        <f>SUM(C13:C17)</f>
        <v>24734</v>
      </c>
      <c r="D12" s="51">
        <f>SUM(D13:D17)</f>
        <v>24000</v>
      </c>
      <c r="E12" s="51"/>
      <c r="F12" s="51"/>
      <c r="G12" s="78" t="s">
        <v>1401</v>
      </c>
      <c r="H12" s="51"/>
      <c r="I12" s="51"/>
      <c r="J12" s="51"/>
      <c r="K12" s="51"/>
      <c r="L12" s="51"/>
    </row>
    <row r="13" s="68" customFormat="1" ht="20.1" customHeight="1" spans="1:12">
      <c r="A13" s="51" t="s">
        <v>1402</v>
      </c>
      <c r="B13" s="51">
        <v>29652</v>
      </c>
      <c r="C13" s="51">
        <v>3726</v>
      </c>
      <c r="D13" s="51">
        <v>24000</v>
      </c>
      <c r="E13" s="51"/>
      <c r="F13" s="51"/>
      <c r="G13" s="78" t="s">
        <v>1403</v>
      </c>
      <c r="H13" s="51"/>
      <c r="I13" s="51"/>
      <c r="J13" s="51"/>
      <c r="K13" s="51"/>
      <c r="L13" s="51"/>
    </row>
    <row r="14" s="68" customFormat="1" ht="20.1" customHeight="1" spans="1:12">
      <c r="A14" s="51" t="s">
        <v>1404</v>
      </c>
      <c r="B14" s="51"/>
      <c r="C14" s="51"/>
      <c r="D14" s="51"/>
      <c r="E14" s="51"/>
      <c r="F14" s="51"/>
      <c r="G14" s="78" t="s">
        <v>1405</v>
      </c>
      <c r="H14" s="51">
        <f>SUM(H15:H19)</f>
        <v>0</v>
      </c>
      <c r="I14" s="51">
        <f>SUM(I15:I19)</f>
        <v>0</v>
      </c>
      <c r="J14" s="51">
        <f>SUM(J15:J19)</f>
        <v>0</v>
      </c>
      <c r="K14" s="51"/>
      <c r="L14" s="51"/>
    </row>
    <row r="15" s="68" customFormat="1" ht="20.1" customHeight="1" spans="1:12">
      <c r="A15" s="51" t="s">
        <v>1406</v>
      </c>
      <c r="B15" s="51"/>
      <c r="C15" s="51"/>
      <c r="D15" s="51"/>
      <c r="E15" s="51"/>
      <c r="F15" s="51"/>
      <c r="G15" s="78" t="s">
        <v>1407</v>
      </c>
      <c r="H15" s="51"/>
      <c r="I15" s="51"/>
      <c r="J15" s="51"/>
      <c r="K15" s="51"/>
      <c r="L15" s="51"/>
    </row>
    <row r="16" s="68" customFormat="1" ht="20.1" customHeight="1" spans="1:12">
      <c r="A16" s="51" t="s">
        <v>1408</v>
      </c>
      <c r="B16" s="51"/>
      <c r="C16" s="51"/>
      <c r="D16" s="51"/>
      <c r="E16" s="51"/>
      <c r="F16" s="51"/>
      <c r="G16" s="78" t="s">
        <v>1409</v>
      </c>
      <c r="H16" s="51"/>
      <c r="I16" s="51"/>
      <c r="J16" s="51"/>
      <c r="K16" s="51"/>
      <c r="L16" s="51"/>
    </row>
    <row r="17" s="68" customFormat="1" ht="20.1" customHeight="1" spans="1:12">
      <c r="A17" s="51" t="s">
        <v>1410</v>
      </c>
      <c r="B17" s="77"/>
      <c r="C17" s="77">
        <v>21008</v>
      </c>
      <c r="D17" s="77"/>
      <c r="E17" s="77"/>
      <c r="F17" s="77"/>
      <c r="G17" s="78" t="s">
        <v>1411</v>
      </c>
      <c r="H17" s="51"/>
      <c r="I17" s="51"/>
      <c r="J17" s="51"/>
      <c r="K17" s="51"/>
      <c r="L17" s="51"/>
    </row>
    <row r="18" s="68" customFormat="1" ht="20.1" customHeight="1" spans="1:12">
      <c r="A18" s="77" t="s">
        <v>1412</v>
      </c>
      <c r="B18" s="77"/>
      <c r="C18" s="77"/>
      <c r="D18" s="77"/>
      <c r="E18" s="77"/>
      <c r="F18" s="77"/>
      <c r="G18" s="78" t="s">
        <v>1413</v>
      </c>
      <c r="H18" s="51"/>
      <c r="I18" s="51"/>
      <c r="J18" s="51"/>
      <c r="K18" s="51"/>
      <c r="L18" s="51"/>
    </row>
    <row r="19" s="68" customFormat="1" ht="20.1" customHeight="1" spans="1:12">
      <c r="A19" s="77" t="s">
        <v>1414</v>
      </c>
      <c r="B19" s="77">
        <f>SUM(B20:B21)</f>
        <v>0</v>
      </c>
      <c r="C19" s="77">
        <f>SUM(C20:C21)</f>
        <v>0</v>
      </c>
      <c r="D19" s="77">
        <f>SUM(D20:D21)</f>
        <v>5377</v>
      </c>
      <c r="E19" s="77"/>
      <c r="F19" s="77"/>
      <c r="G19" s="78" t="s">
        <v>1415</v>
      </c>
      <c r="H19" s="51"/>
      <c r="I19" s="51"/>
      <c r="J19" s="51"/>
      <c r="K19" s="51"/>
      <c r="L19" s="51"/>
    </row>
    <row r="20" s="68" customFormat="1" ht="20.1" customHeight="1" spans="1:12">
      <c r="A20" s="51" t="s">
        <v>1416</v>
      </c>
      <c r="B20" s="51"/>
      <c r="C20" s="51"/>
      <c r="D20" s="51">
        <v>5377</v>
      </c>
      <c r="E20" s="51"/>
      <c r="F20" s="51"/>
      <c r="G20" s="78" t="s">
        <v>1417</v>
      </c>
      <c r="H20" s="51">
        <f>SUM(H21:H22)</f>
        <v>0</v>
      </c>
      <c r="I20" s="51">
        <f>SUM(I21:I22)</f>
        <v>0</v>
      </c>
      <c r="J20" s="51">
        <f>SUM(J21:J22)</f>
        <v>0</v>
      </c>
      <c r="K20" s="51"/>
      <c r="L20" s="51"/>
    </row>
    <row r="21" s="68" customFormat="1" ht="20.1" customHeight="1" spans="1:12">
      <c r="A21" s="51" t="s">
        <v>1418</v>
      </c>
      <c r="B21" s="51"/>
      <c r="C21" s="51"/>
      <c r="D21" s="51"/>
      <c r="E21" s="51"/>
      <c r="F21" s="51"/>
      <c r="G21" s="79" t="s">
        <v>1419</v>
      </c>
      <c r="H21" s="51"/>
      <c r="I21" s="51"/>
      <c r="J21" s="51"/>
      <c r="K21" s="51"/>
      <c r="L21" s="51"/>
    </row>
    <row r="22" s="68" customFormat="1" ht="20.1" customHeight="1" spans="1:12">
      <c r="A22" s="77" t="s">
        <v>1420</v>
      </c>
      <c r="B22" s="77">
        <v>15</v>
      </c>
      <c r="C22" s="77">
        <v>283</v>
      </c>
      <c r="D22" s="77">
        <v>65</v>
      </c>
      <c r="E22" s="77"/>
      <c r="F22" s="77"/>
      <c r="G22" s="79" t="s">
        <v>1421</v>
      </c>
      <c r="H22" s="51"/>
      <c r="I22" s="51"/>
      <c r="J22" s="51"/>
      <c r="K22" s="51"/>
      <c r="L22" s="51"/>
    </row>
    <row r="23" s="68" customFormat="1" ht="20.1" customHeight="1" spans="1:12">
      <c r="A23" s="77" t="s">
        <v>1422</v>
      </c>
      <c r="B23" s="77"/>
      <c r="C23" s="77"/>
      <c r="D23" s="77"/>
      <c r="E23" s="77"/>
      <c r="F23" s="77"/>
      <c r="G23" s="77" t="s">
        <v>1423</v>
      </c>
      <c r="H23" s="51">
        <f>SUM(H24:H34)/2</f>
        <v>0</v>
      </c>
      <c r="I23" s="51">
        <f>SUM(I24:I34)/2</f>
        <v>3579</v>
      </c>
      <c r="J23" s="51">
        <f>SUM(J24:J34)/2</f>
        <v>0</v>
      </c>
      <c r="K23" s="51"/>
      <c r="L23" s="51"/>
    </row>
    <row r="24" s="68" customFormat="1" ht="20.1" customHeight="1" spans="1:12">
      <c r="A24" s="77" t="s">
        <v>1424</v>
      </c>
      <c r="B24" s="77"/>
      <c r="C24" s="77"/>
      <c r="D24" s="77"/>
      <c r="E24" s="77"/>
      <c r="F24" s="77"/>
      <c r="G24" s="78" t="s">
        <v>1425</v>
      </c>
      <c r="H24" s="51">
        <f>SUM(H25:H27)</f>
        <v>0</v>
      </c>
      <c r="I24" s="51">
        <f>SUM(I25:I27)</f>
        <v>3579</v>
      </c>
      <c r="J24" s="51">
        <f>SUM(J25:J27)</f>
        <v>0</v>
      </c>
      <c r="K24" s="51"/>
      <c r="L24" s="51"/>
    </row>
    <row r="25" s="68" customFormat="1" ht="20.1" customHeight="1" spans="1:12">
      <c r="A25" s="77" t="s">
        <v>1426</v>
      </c>
      <c r="B25" s="77"/>
      <c r="C25" s="77"/>
      <c r="D25" s="77"/>
      <c r="E25" s="77"/>
      <c r="F25" s="77"/>
      <c r="G25" s="78" t="s">
        <v>1427</v>
      </c>
      <c r="H25" s="51"/>
      <c r="I25" s="51">
        <v>3579</v>
      </c>
      <c r="J25" s="51"/>
      <c r="K25" s="51"/>
      <c r="L25" s="51"/>
    </row>
    <row r="26" s="68" customFormat="1" ht="20.1" customHeight="1" spans="1:12">
      <c r="A26" s="77" t="s">
        <v>1428</v>
      </c>
      <c r="B26" s="77">
        <v>300</v>
      </c>
      <c r="C26" s="77">
        <v>301</v>
      </c>
      <c r="D26" s="77">
        <v>300</v>
      </c>
      <c r="E26" s="77"/>
      <c r="F26" s="77"/>
      <c r="G26" s="78" t="s">
        <v>1429</v>
      </c>
      <c r="H26" s="51"/>
      <c r="I26" s="51"/>
      <c r="J26" s="51"/>
      <c r="K26" s="51"/>
      <c r="L26" s="51"/>
    </row>
    <row r="27" s="68" customFormat="1" ht="20.1" customHeight="1" spans="1:12">
      <c r="A27" s="77" t="s">
        <v>1430</v>
      </c>
      <c r="B27" s="77">
        <f>SUM(B28:B32)</f>
        <v>0</v>
      </c>
      <c r="C27" s="77">
        <f>SUM(C28:C32)</f>
        <v>0</v>
      </c>
      <c r="D27" s="77">
        <f>SUM(D28:D32)</f>
        <v>0</v>
      </c>
      <c r="E27" s="77"/>
      <c r="F27" s="77"/>
      <c r="G27" s="78" t="s">
        <v>1431</v>
      </c>
      <c r="H27" s="51"/>
      <c r="I27" s="51"/>
      <c r="J27" s="51"/>
      <c r="K27" s="51"/>
      <c r="L27" s="51"/>
    </row>
    <row r="28" s="68" customFormat="1" ht="20.1" customHeight="1" spans="1:12">
      <c r="A28" s="51" t="s">
        <v>1432</v>
      </c>
      <c r="B28" s="51"/>
      <c r="C28" s="51"/>
      <c r="D28" s="51"/>
      <c r="E28" s="51"/>
      <c r="F28" s="51"/>
      <c r="G28" s="78" t="s">
        <v>1433</v>
      </c>
      <c r="H28" s="51">
        <f>SUM(H29:H31)</f>
        <v>0</v>
      </c>
      <c r="I28" s="51">
        <f>SUM(I29:I31)</f>
        <v>0</v>
      </c>
      <c r="J28" s="51">
        <f>SUM(J29:J31)</f>
        <v>0</v>
      </c>
      <c r="K28" s="51"/>
      <c r="L28" s="51"/>
    </row>
    <row r="29" s="68" customFormat="1" ht="20.1" customHeight="1" spans="1:12">
      <c r="A29" s="51" t="s">
        <v>1434</v>
      </c>
      <c r="B29" s="51"/>
      <c r="C29" s="51"/>
      <c r="D29" s="51"/>
      <c r="E29" s="51"/>
      <c r="F29" s="51"/>
      <c r="G29" s="78" t="s">
        <v>1427</v>
      </c>
      <c r="H29" s="51"/>
      <c r="I29" s="51"/>
      <c r="J29" s="51"/>
      <c r="K29" s="51"/>
      <c r="L29" s="51"/>
    </row>
    <row r="30" s="68" customFormat="1" ht="20.1" customHeight="1" spans="1:12">
      <c r="A30" s="51" t="s">
        <v>1435</v>
      </c>
      <c r="B30" s="51"/>
      <c r="C30" s="51"/>
      <c r="D30" s="51"/>
      <c r="E30" s="51"/>
      <c r="F30" s="51"/>
      <c r="G30" s="78" t="s">
        <v>1429</v>
      </c>
      <c r="H30" s="51"/>
      <c r="I30" s="51"/>
      <c r="J30" s="51"/>
      <c r="K30" s="51"/>
      <c r="L30" s="51"/>
    </row>
    <row r="31" s="68" customFormat="1" ht="20.1" customHeight="1" spans="1:12">
      <c r="A31" s="51" t="s">
        <v>1436</v>
      </c>
      <c r="B31" s="51"/>
      <c r="C31" s="51"/>
      <c r="D31" s="51"/>
      <c r="E31" s="51"/>
      <c r="F31" s="51"/>
      <c r="G31" s="54" t="s">
        <v>1437</v>
      </c>
      <c r="H31" s="51"/>
      <c r="I31" s="51"/>
      <c r="J31" s="51"/>
      <c r="K31" s="51"/>
      <c r="L31" s="51"/>
    </row>
    <row r="32" s="68" customFormat="1" ht="20.1" customHeight="1" spans="1:12">
      <c r="A32" s="51" t="s">
        <v>1438</v>
      </c>
      <c r="B32" s="51"/>
      <c r="C32" s="51"/>
      <c r="D32" s="51"/>
      <c r="E32" s="51"/>
      <c r="F32" s="51"/>
      <c r="G32" s="78" t="s">
        <v>1439</v>
      </c>
      <c r="H32" s="51">
        <f>SUM(H33:H34)</f>
        <v>0</v>
      </c>
      <c r="I32" s="51">
        <f>SUM(I33:I34)</f>
        <v>0</v>
      </c>
      <c r="J32" s="51">
        <f>SUM(J33:J34)</f>
        <v>0</v>
      </c>
      <c r="K32" s="51"/>
      <c r="L32" s="51"/>
    </row>
    <row r="33" s="68" customFormat="1" ht="20.1" customHeight="1" spans="1:12">
      <c r="A33" s="77" t="s">
        <v>1440</v>
      </c>
      <c r="B33" s="77"/>
      <c r="C33" s="77"/>
      <c r="D33" s="77"/>
      <c r="E33" s="77"/>
      <c r="F33" s="77"/>
      <c r="G33" s="79" t="s">
        <v>1429</v>
      </c>
      <c r="H33" s="51"/>
      <c r="I33" s="51"/>
      <c r="J33" s="51"/>
      <c r="K33" s="51"/>
      <c r="L33" s="51"/>
    </row>
    <row r="34" s="68" customFormat="1" ht="20.1" customHeight="1" spans="1:12">
      <c r="A34" s="51" t="s">
        <v>1441</v>
      </c>
      <c r="B34" s="51"/>
      <c r="C34" s="51"/>
      <c r="D34" s="51">
        <v>150</v>
      </c>
      <c r="E34" s="51"/>
      <c r="F34" s="51"/>
      <c r="G34" s="79" t="s">
        <v>1442</v>
      </c>
      <c r="H34" s="51"/>
      <c r="I34" s="51"/>
      <c r="J34" s="51"/>
      <c r="K34" s="51"/>
      <c r="L34" s="51"/>
    </row>
    <row r="35" s="68" customFormat="1" ht="20.1" customHeight="1" spans="1:12">
      <c r="A35" s="51"/>
      <c r="B35" s="51"/>
      <c r="C35" s="51"/>
      <c r="D35" s="51"/>
      <c r="E35" s="51"/>
      <c r="F35" s="51"/>
      <c r="G35" s="77" t="s">
        <v>1443</v>
      </c>
      <c r="H35" s="51">
        <f>SUM(H36:H45)/2</f>
        <v>0</v>
      </c>
      <c r="I35" s="51">
        <f>SUM(I36:I45)/2</f>
        <v>0</v>
      </c>
      <c r="J35" s="51">
        <f>SUM(J36:J45)/2</f>
        <v>0</v>
      </c>
      <c r="K35" s="51"/>
      <c r="L35" s="51"/>
    </row>
    <row r="36" s="68" customFormat="1" ht="20.1" customHeight="1" spans="1:12">
      <c r="A36" s="51"/>
      <c r="B36" s="51"/>
      <c r="C36" s="51"/>
      <c r="D36" s="51"/>
      <c r="E36" s="51"/>
      <c r="F36" s="51"/>
      <c r="G36" s="77" t="s">
        <v>1444</v>
      </c>
      <c r="H36" s="51">
        <f>SUM(H37:H40)</f>
        <v>0</v>
      </c>
      <c r="I36" s="51">
        <f>SUM(I37:I40)</f>
        <v>0</v>
      </c>
      <c r="J36" s="51">
        <f>SUM(J37:J40)</f>
        <v>0</v>
      </c>
      <c r="K36" s="51"/>
      <c r="L36" s="51"/>
    </row>
    <row r="37" s="68" customFormat="1" ht="20.1" customHeight="1" spans="1:12">
      <c r="A37" s="51"/>
      <c r="B37" s="51"/>
      <c r="C37" s="51"/>
      <c r="D37" s="51"/>
      <c r="E37" s="51"/>
      <c r="F37" s="51"/>
      <c r="G37" s="77" t="s">
        <v>1445</v>
      </c>
      <c r="H37" s="51"/>
      <c r="I37" s="51"/>
      <c r="J37" s="51"/>
      <c r="K37" s="51"/>
      <c r="L37" s="51"/>
    </row>
    <row r="38" s="68" customFormat="1" ht="20.1" customHeight="1" spans="1:12">
      <c r="A38" s="51"/>
      <c r="B38" s="51"/>
      <c r="C38" s="51"/>
      <c r="D38" s="51"/>
      <c r="E38" s="51"/>
      <c r="F38" s="51"/>
      <c r="G38" s="77" t="s">
        <v>1446</v>
      </c>
      <c r="H38" s="51"/>
      <c r="I38" s="51"/>
      <c r="J38" s="51"/>
      <c r="K38" s="51"/>
      <c r="L38" s="51"/>
    </row>
    <row r="39" s="68" customFormat="1" ht="20.1" customHeight="1" spans="1:12">
      <c r="A39" s="51"/>
      <c r="B39" s="51"/>
      <c r="C39" s="51"/>
      <c r="D39" s="51"/>
      <c r="E39" s="51"/>
      <c r="F39" s="51"/>
      <c r="G39" s="77" t="s">
        <v>1447</v>
      </c>
      <c r="H39" s="51"/>
      <c r="I39" s="51"/>
      <c r="J39" s="51"/>
      <c r="K39" s="51"/>
      <c r="L39" s="51"/>
    </row>
    <row r="40" s="68" customFormat="1" ht="20.1" customHeight="1" spans="1:12">
      <c r="A40" s="51"/>
      <c r="B40" s="51"/>
      <c r="C40" s="51"/>
      <c r="D40" s="51"/>
      <c r="E40" s="51"/>
      <c r="F40" s="51"/>
      <c r="G40" s="77" t="s">
        <v>1448</v>
      </c>
      <c r="H40" s="51"/>
      <c r="I40" s="51"/>
      <c r="J40" s="51"/>
      <c r="K40" s="51"/>
      <c r="L40" s="51"/>
    </row>
    <row r="41" s="68" customFormat="1" ht="20.1" customHeight="1" spans="1:12">
      <c r="A41" s="51"/>
      <c r="B41" s="51"/>
      <c r="C41" s="51"/>
      <c r="D41" s="51"/>
      <c r="E41" s="51"/>
      <c r="F41" s="51"/>
      <c r="G41" s="77" t="s">
        <v>1449</v>
      </c>
      <c r="H41" s="51">
        <f>SUM(H42:H45)</f>
        <v>0</v>
      </c>
      <c r="I41" s="51">
        <f>SUM(I42:I45)</f>
        <v>0</v>
      </c>
      <c r="J41" s="51">
        <f>SUM(J42:J45)</f>
        <v>0</v>
      </c>
      <c r="K41" s="51"/>
      <c r="L41" s="51"/>
    </row>
    <row r="42" s="68" customFormat="1" ht="20.1" customHeight="1" spans="1:12">
      <c r="A42" s="51"/>
      <c r="B42" s="51"/>
      <c r="C42" s="51"/>
      <c r="D42" s="51"/>
      <c r="E42" s="51"/>
      <c r="F42" s="51"/>
      <c r="G42" s="77" t="s">
        <v>1450</v>
      </c>
      <c r="H42" s="51"/>
      <c r="I42" s="51"/>
      <c r="J42" s="51"/>
      <c r="K42" s="51"/>
      <c r="L42" s="51"/>
    </row>
    <row r="43" s="68" customFormat="1" ht="20.1" customHeight="1" spans="1:12">
      <c r="A43" s="51"/>
      <c r="B43" s="51"/>
      <c r="C43" s="51"/>
      <c r="D43" s="51"/>
      <c r="E43" s="51"/>
      <c r="F43" s="51"/>
      <c r="G43" s="77" t="s">
        <v>1451</v>
      </c>
      <c r="H43" s="51"/>
      <c r="I43" s="51"/>
      <c r="J43" s="51"/>
      <c r="K43" s="51"/>
      <c r="L43" s="51"/>
    </row>
    <row r="44" s="68" customFormat="1" ht="20.1" customHeight="1" spans="1:12">
      <c r="A44" s="51"/>
      <c r="B44" s="51"/>
      <c r="C44" s="51"/>
      <c r="D44" s="51"/>
      <c r="E44" s="51"/>
      <c r="F44" s="51"/>
      <c r="G44" s="77" t="s">
        <v>1452</v>
      </c>
      <c r="H44" s="51"/>
      <c r="I44" s="51"/>
      <c r="J44" s="51"/>
      <c r="K44" s="51"/>
      <c r="L44" s="51"/>
    </row>
    <row r="45" s="68" customFormat="1" ht="20.1" customHeight="1" spans="1:12">
      <c r="A45" s="51"/>
      <c r="B45" s="51"/>
      <c r="C45" s="51"/>
      <c r="D45" s="51"/>
      <c r="E45" s="51"/>
      <c r="F45" s="51"/>
      <c r="G45" s="77" t="s">
        <v>1453</v>
      </c>
      <c r="H45" s="51"/>
      <c r="I45" s="51"/>
      <c r="J45" s="51"/>
      <c r="K45" s="51"/>
      <c r="L45" s="51"/>
    </row>
    <row r="46" s="68" customFormat="1" ht="20.1" customHeight="1" spans="1:12">
      <c r="A46" s="51"/>
      <c r="B46" s="51"/>
      <c r="C46" s="51"/>
      <c r="D46" s="51"/>
      <c r="E46" s="51"/>
      <c r="F46" s="51"/>
      <c r="G46" s="77" t="s">
        <v>1454</v>
      </c>
      <c r="H46" s="51">
        <f>SUM(H47,H63,H67:H68,H74,H78,H82,H86,H92,H95)</f>
        <v>29967</v>
      </c>
      <c r="I46" s="51">
        <f>SUM(I47,I63,I67:I68,I74,I78,I82,I86,I92,I95)</f>
        <v>22612</v>
      </c>
      <c r="J46" s="51">
        <f>SUM(J47,J63,J67:J68,J74,J78,J82,J86,J92,J95)</f>
        <v>24115</v>
      </c>
      <c r="K46" s="51"/>
      <c r="L46" s="51"/>
    </row>
    <row r="47" s="71" customFormat="1" ht="20.1" customHeight="1" spans="1:12">
      <c r="A47" s="80"/>
      <c r="B47" s="80"/>
      <c r="C47" s="80"/>
      <c r="D47" s="80"/>
      <c r="E47" s="80"/>
      <c r="F47" s="80"/>
      <c r="G47" s="77" t="s">
        <v>1455</v>
      </c>
      <c r="H47" s="51">
        <f>SUM(H48:H62)</f>
        <v>29652</v>
      </c>
      <c r="I47" s="51">
        <f>SUM(I48:I62)</f>
        <v>22028</v>
      </c>
      <c r="J47" s="51">
        <f>SUM(J48:J62)</f>
        <v>23750</v>
      </c>
      <c r="K47" s="80"/>
      <c r="L47" s="80"/>
    </row>
    <row r="48" s="68" customFormat="1" ht="20.1" customHeight="1" spans="1:12">
      <c r="A48" s="51"/>
      <c r="B48" s="51"/>
      <c r="C48" s="51"/>
      <c r="D48" s="51"/>
      <c r="E48" s="51"/>
      <c r="F48" s="51"/>
      <c r="G48" s="54" t="s">
        <v>1456</v>
      </c>
      <c r="H48" s="51"/>
      <c r="I48" s="51"/>
      <c r="J48" s="51"/>
      <c r="K48" s="51"/>
      <c r="L48" s="51"/>
    </row>
    <row r="49" s="68" customFormat="1" ht="20.1" customHeight="1" spans="1:12">
      <c r="A49" s="51"/>
      <c r="B49" s="51"/>
      <c r="C49" s="51"/>
      <c r="D49" s="51"/>
      <c r="E49" s="51"/>
      <c r="F49" s="51"/>
      <c r="G49" s="54" t="s">
        <v>1457</v>
      </c>
      <c r="H49" s="51"/>
      <c r="I49" s="51"/>
      <c r="J49" s="51"/>
      <c r="K49" s="51"/>
      <c r="L49" s="51"/>
    </row>
    <row r="50" s="68" customFormat="1" ht="20.1" customHeight="1" spans="1:12">
      <c r="A50" s="51"/>
      <c r="B50" s="51"/>
      <c r="C50" s="51"/>
      <c r="D50" s="51"/>
      <c r="E50" s="51"/>
      <c r="F50" s="51"/>
      <c r="G50" s="54" t="s">
        <v>1458</v>
      </c>
      <c r="H50" s="51"/>
      <c r="I50" s="51"/>
      <c r="J50" s="51"/>
      <c r="K50" s="51"/>
      <c r="L50" s="51"/>
    </row>
    <row r="51" s="68" customFormat="1" ht="20.1" customHeight="1" spans="1:12">
      <c r="A51" s="78"/>
      <c r="B51" s="78"/>
      <c r="C51" s="78"/>
      <c r="D51" s="78"/>
      <c r="E51" s="78"/>
      <c r="F51" s="78"/>
      <c r="G51" s="54" t="s">
        <v>1459</v>
      </c>
      <c r="H51" s="51"/>
      <c r="I51" s="51"/>
      <c r="J51" s="51"/>
      <c r="K51" s="51"/>
      <c r="L51" s="51"/>
    </row>
    <row r="52" s="68" customFormat="1" ht="20.1" customHeight="1" spans="1:12">
      <c r="A52" s="78"/>
      <c r="B52" s="78"/>
      <c r="C52" s="78"/>
      <c r="D52" s="78"/>
      <c r="E52" s="78"/>
      <c r="F52" s="78"/>
      <c r="G52" s="54" t="s">
        <v>1460</v>
      </c>
      <c r="H52" s="51"/>
      <c r="I52" s="51"/>
      <c r="J52" s="51"/>
      <c r="K52" s="51"/>
      <c r="L52" s="51"/>
    </row>
    <row r="53" s="68" customFormat="1" ht="20.1" customHeight="1" spans="1:12">
      <c r="A53" s="78"/>
      <c r="B53" s="78"/>
      <c r="C53" s="78"/>
      <c r="D53" s="78"/>
      <c r="E53" s="78"/>
      <c r="F53" s="78"/>
      <c r="G53" s="54" t="s">
        <v>1461</v>
      </c>
      <c r="H53" s="51">
        <v>29652</v>
      </c>
      <c r="I53" s="51"/>
      <c r="J53" s="51">
        <v>23750</v>
      </c>
      <c r="K53" s="51"/>
      <c r="L53" s="51"/>
    </row>
    <row r="54" s="68" customFormat="1" ht="20.1" customHeight="1" spans="1:12">
      <c r="A54" s="78"/>
      <c r="B54" s="78"/>
      <c r="C54" s="78"/>
      <c r="D54" s="78"/>
      <c r="E54" s="78"/>
      <c r="F54" s="78"/>
      <c r="G54" s="54" t="s">
        <v>1462</v>
      </c>
      <c r="H54" s="51"/>
      <c r="I54" s="51"/>
      <c r="J54" s="51"/>
      <c r="K54" s="51"/>
      <c r="L54" s="51"/>
    </row>
    <row r="55" s="68" customFormat="1" ht="20.1" customHeight="1" spans="1:12">
      <c r="A55" s="78"/>
      <c r="B55" s="78"/>
      <c r="C55" s="78"/>
      <c r="D55" s="78"/>
      <c r="E55" s="78"/>
      <c r="F55" s="78"/>
      <c r="G55" s="54" t="s">
        <v>1463</v>
      </c>
      <c r="H55" s="51"/>
      <c r="I55" s="51"/>
      <c r="J55" s="51"/>
      <c r="K55" s="51"/>
      <c r="L55" s="51"/>
    </row>
    <row r="56" s="68" customFormat="1" ht="20.1" customHeight="1" spans="1:12">
      <c r="A56" s="77"/>
      <c r="B56" s="77"/>
      <c r="C56" s="77"/>
      <c r="D56" s="77"/>
      <c r="E56" s="77"/>
      <c r="F56" s="77"/>
      <c r="G56" s="54" t="s">
        <v>1464</v>
      </c>
      <c r="H56" s="51"/>
      <c r="I56" s="51"/>
      <c r="J56" s="51"/>
      <c r="K56" s="51"/>
      <c r="L56" s="51"/>
    </row>
    <row r="57" s="68" customFormat="1" ht="20.1" customHeight="1" spans="1:12">
      <c r="A57" s="77"/>
      <c r="B57" s="77"/>
      <c r="C57" s="77"/>
      <c r="D57" s="77"/>
      <c r="E57" s="77"/>
      <c r="F57" s="77"/>
      <c r="G57" s="54" t="s">
        <v>1465</v>
      </c>
      <c r="H57" s="51"/>
      <c r="I57" s="51"/>
      <c r="J57" s="51"/>
      <c r="K57" s="51"/>
      <c r="L57" s="51"/>
    </row>
    <row r="58" s="68" customFormat="1" ht="20.1" customHeight="1" spans="1:12">
      <c r="A58" s="77"/>
      <c r="B58" s="77"/>
      <c r="C58" s="77"/>
      <c r="D58" s="77"/>
      <c r="E58" s="77"/>
      <c r="F58" s="77"/>
      <c r="G58" s="54" t="s">
        <v>944</v>
      </c>
      <c r="H58" s="51"/>
      <c r="I58" s="51"/>
      <c r="J58" s="51"/>
      <c r="K58" s="51"/>
      <c r="L58" s="51"/>
    </row>
    <row r="59" s="68" customFormat="1" ht="20.1" customHeight="1" spans="1:12">
      <c r="A59" s="77"/>
      <c r="B59" s="77"/>
      <c r="C59" s="77"/>
      <c r="D59" s="77"/>
      <c r="E59" s="77"/>
      <c r="F59" s="77"/>
      <c r="G59" s="54" t="s">
        <v>1466</v>
      </c>
      <c r="H59" s="51"/>
      <c r="I59" s="51">
        <v>22028</v>
      </c>
      <c r="J59" s="51"/>
      <c r="K59" s="51"/>
      <c r="L59" s="51"/>
    </row>
    <row r="60" s="68" customFormat="1" ht="20.1" customHeight="1" spans="1:12">
      <c r="A60" s="77"/>
      <c r="B60" s="77"/>
      <c r="C60" s="77"/>
      <c r="D60" s="77"/>
      <c r="E60" s="77"/>
      <c r="F60" s="77"/>
      <c r="G60" s="81" t="s">
        <v>1467</v>
      </c>
      <c r="H60" s="51"/>
      <c r="I60" s="51"/>
      <c r="J60" s="51"/>
      <c r="K60" s="51"/>
      <c r="L60" s="51"/>
    </row>
    <row r="61" s="68" customFormat="1" ht="20.1" customHeight="1" spans="1:12">
      <c r="A61" s="77"/>
      <c r="B61" s="77"/>
      <c r="C61" s="77"/>
      <c r="D61" s="77"/>
      <c r="E61" s="77"/>
      <c r="F61" s="77"/>
      <c r="G61" s="81" t="s">
        <v>1468</v>
      </c>
      <c r="H61" s="51"/>
      <c r="I61" s="51"/>
      <c r="J61" s="51"/>
      <c r="K61" s="51"/>
      <c r="L61" s="51"/>
    </row>
    <row r="62" s="68" customFormat="1" ht="20.1" customHeight="1" spans="1:12">
      <c r="A62" s="77"/>
      <c r="B62" s="77"/>
      <c r="C62" s="77"/>
      <c r="D62" s="77"/>
      <c r="E62" s="77"/>
      <c r="F62" s="77"/>
      <c r="G62" s="81" t="s">
        <v>1469</v>
      </c>
      <c r="H62" s="51"/>
      <c r="I62" s="51"/>
      <c r="J62" s="51"/>
      <c r="K62" s="51"/>
      <c r="L62" s="51"/>
    </row>
    <row r="63" s="68" customFormat="1" ht="20.1" customHeight="1" spans="1:12">
      <c r="A63" s="77"/>
      <c r="B63" s="77"/>
      <c r="C63" s="77"/>
      <c r="D63" s="77"/>
      <c r="E63" s="77"/>
      <c r="F63" s="77"/>
      <c r="G63" s="77" t="s">
        <v>1470</v>
      </c>
      <c r="H63" s="51">
        <f>SUM(H64:H66)</f>
        <v>0</v>
      </c>
      <c r="I63" s="51">
        <f>SUM(I64:I66)</f>
        <v>0</v>
      </c>
      <c r="J63" s="51">
        <f>SUM(J64:J66)</f>
        <v>0</v>
      </c>
      <c r="K63" s="51"/>
      <c r="L63" s="51"/>
    </row>
    <row r="64" s="68" customFormat="1" ht="20.1" customHeight="1" spans="1:12">
      <c r="A64" s="77"/>
      <c r="B64" s="77"/>
      <c r="C64" s="77"/>
      <c r="D64" s="77"/>
      <c r="E64" s="77"/>
      <c r="F64" s="77"/>
      <c r="G64" s="54" t="s">
        <v>1456</v>
      </c>
      <c r="H64" s="51"/>
      <c r="I64" s="51"/>
      <c r="J64" s="51"/>
      <c r="K64" s="51"/>
      <c r="L64" s="51"/>
    </row>
    <row r="65" s="68" customFormat="1" ht="20.1" customHeight="1" spans="1:12">
      <c r="A65" s="77"/>
      <c r="B65" s="77"/>
      <c r="C65" s="77"/>
      <c r="D65" s="77"/>
      <c r="E65" s="77"/>
      <c r="F65" s="77"/>
      <c r="G65" s="54" t="s">
        <v>1457</v>
      </c>
      <c r="H65" s="51"/>
      <c r="I65" s="51"/>
      <c r="J65" s="51"/>
      <c r="K65" s="51"/>
      <c r="L65" s="51"/>
    </row>
    <row r="66" s="68" customFormat="1" ht="20.1" customHeight="1" spans="1:12">
      <c r="A66" s="77"/>
      <c r="B66" s="77"/>
      <c r="C66" s="77"/>
      <c r="D66" s="77"/>
      <c r="E66" s="77"/>
      <c r="F66" s="77"/>
      <c r="G66" s="54" t="s">
        <v>1471</v>
      </c>
      <c r="H66" s="51"/>
      <c r="I66" s="51"/>
      <c r="J66" s="51"/>
      <c r="K66" s="51"/>
      <c r="L66" s="51"/>
    </row>
    <row r="67" s="68" customFormat="1" ht="20.1" customHeight="1" spans="1:12">
      <c r="A67" s="77"/>
      <c r="B67" s="77"/>
      <c r="C67" s="77"/>
      <c r="D67" s="77"/>
      <c r="E67" s="77"/>
      <c r="F67" s="77"/>
      <c r="G67" s="77" t="s">
        <v>1472</v>
      </c>
      <c r="H67" s="51"/>
      <c r="I67" s="51"/>
      <c r="J67" s="51"/>
      <c r="K67" s="51"/>
      <c r="L67" s="51"/>
    </row>
    <row r="68" s="68" customFormat="1" ht="20.1" customHeight="1" spans="1:12">
      <c r="A68" s="77"/>
      <c r="B68" s="77"/>
      <c r="C68" s="77"/>
      <c r="D68" s="77"/>
      <c r="E68" s="77"/>
      <c r="F68" s="77"/>
      <c r="G68" s="77" t="s">
        <v>1473</v>
      </c>
      <c r="H68" s="51">
        <f>SUM(H69:H73)</f>
        <v>0</v>
      </c>
      <c r="I68" s="51">
        <f>SUM(I69:I73)</f>
        <v>283</v>
      </c>
      <c r="J68" s="51">
        <f>SUM(J69:J73)</f>
        <v>65</v>
      </c>
      <c r="K68" s="51"/>
      <c r="L68" s="51"/>
    </row>
    <row r="69" s="68" customFormat="1" ht="20.1" customHeight="1" spans="1:12">
      <c r="A69" s="77"/>
      <c r="B69" s="77"/>
      <c r="C69" s="77"/>
      <c r="D69" s="77"/>
      <c r="E69" s="77"/>
      <c r="F69" s="77"/>
      <c r="G69" s="54" t="s">
        <v>1474</v>
      </c>
      <c r="H69" s="51"/>
      <c r="I69" s="51"/>
      <c r="J69" s="51"/>
      <c r="K69" s="51"/>
      <c r="L69" s="51"/>
    </row>
    <row r="70" s="68" customFormat="1" ht="20.1" customHeight="1" spans="1:12">
      <c r="A70" s="77"/>
      <c r="B70" s="77"/>
      <c r="C70" s="77"/>
      <c r="D70" s="77"/>
      <c r="E70" s="77"/>
      <c r="F70" s="77"/>
      <c r="G70" s="54" t="s">
        <v>1475</v>
      </c>
      <c r="H70" s="51"/>
      <c r="I70" s="51"/>
      <c r="J70" s="51"/>
      <c r="K70" s="51"/>
      <c r="L70" s="51"/>
    </row>
    <row r="71" s="68" customFormat="1" ht="20.1" customHeight="1" spans="1:12">
      <c r="A71" s="77"/>
      <c r="B71" s="77"/>
      <c r="C71" s="77"/>
      <c r="D71" s="77"/>
      <c r="E71" s="77"/>
      <c r="F71" s="77"/>
      <c r="G71" s="54" t="s">
        <v>1476</v>
      </c>
      <c r="H71" s="51"/>
      <c r="I71" s="51"/>
      <c r="J71" s="51"/>
      <c r="K71" s="51"/>
      <c r="L71" s="51"/>
    </row>
    <row r="72" s="68" customFormat="1" ht="20.1" customHeight="1" spans="1:12">
      <c r="A72" s="77"/>
      <c r="B72" s="77"/>
      <c r="C72" s="77"/>
      <c r="D72" s="77"/>
      <c r="E72" s="77"/>
      <c r="F72" s="77"/>
      <c r="G72" s="54" t="s">
        <v>1477</v>
      </c>
      <c r="H72" s="51"/>
      <c r="I72" s="51"/>
      <c r="J72" s="51"/>
      <c r="K72" s="51"/>
      <c r="L72" s="51"/>
    </row>
    <row r="73" s="68" customFormat="1" ht="20.1" customHeight="1" spans="1:12">
      <c r="A73" s="77"/>
      <c r="B73" s="77"/>
      <c r="C73" s="77"/>
      <c r="D73" s="77"/>
      <c r="E73" s="77"/>
      <c r="F73" s="77"/>
      <c r="G73" s="54" t="s">
        <v>1478</v>
      </c>
      <c r="H73" s="51"/>
      <c r="I73" s="51">
        <v>283</v>
      </c>
      <c r="J73" s="51">
        <v>65</v>
      </c>
      <c r="K73" s="51"/>
      <c r="L73" s="51"/>
    </row>
    <row r="74" s="68" customFormat="1" ht="20.1" customHeight="1" spans="1:12">
      <c r="A74" s="77"/>
      <c r="B74" s="77"/>
      <c r="C74" s="77"/>
      <c r="D74" s="77"/>
      <c r="E74" s="77"/>
      <c r="F74" s="77"/>
      <c r="G74" s="77" t="s">
        <v>1479</v>
      </c>
      <c r="H74" s="51">
        <f>SUM(H75:H77)</f>
        <v>300</v>
      </c>
      <c r="I74" s="51">
        <f>SUM(I75:I77)</f>
        <v>301</v>
      </c>
      <c r="J74" s="51">
        <f>SUM(J75:J77)</f>
        <v>300</v>
      </c>
      <c r="K74" s="51"/>
      <c r="L74" s="51"/>
    </row>
    <row r="75" s="68" customFormat="1" ht="20.1" customHeight="1" spans="1:12">
      <c r="A75" s="77"/>
      <c r="B75" s="77"/>
      <c r="C75" s="77"/>
      <c r="D75" s="77"/>
      <c r="E75" s="77"/>
      <c r="F75" s="77"/>
      <c r="G75" s="77" t="s">
        <v>1480</v>
      </c>
      <c r="H75" s="51"/>
      <c r="I75" s="51"/>
      <c r="J75" s="51"/>
      <c r="K75" s="51"/>
      <c r="L75" s="51"/>
    </row>
    <row r="76" s="68" customFormat="1" ht="20.1" customHeight="1" spans="1:12">
      <c r="A76" s="77"/>
      <c r="B76" s="77"/>
      <c r="C76" s="77"/>
      <c r="D76" s="77"/>
      <c r="E76" s="77"/>
      <c r="F76" s="77"/>
      <c r="G76" s="77" t="s">
        <v>1481</v>
      </c>
      <c r="H76" s="51"/>
      <c r="I76" s="51"/>
      <c r="J76" s="51"/>
      <c r="K76" s="51"/>
      <c r="L76" s="51"/>
    </row>
    <row r="77" s="68" customFormat="1" ht="20.1" customHeight="1" spans="1:12">
      <c r="A77" s="77"/>
      <c r="B77" s="77"/>
      <c r="C77" s="77"/>
      <c r="D77" s="77"/>
      <c r="E77" s="77"/>
      <c r="F77" s="77"/>
      <c r="G77" s="77" t="s">
        <v>1482</v>
      </c>
      <c r="H77" s="51">
        <v>300</v>
      </c>
      <c r="I77" s="51">
        <v>301</v>
      </c>
      <c r="J77" s="51">
        <v>300</v>
      </c>
      <c r="K77" s="51"/>
      <c r="L77" s="51"/>
    </row>
    <row r="78" s="68" customFormat="1" ht="20.1" customHeight="1" spans="1:12">
      <c r="A78" s="77"/>
      <c r="B78" s="77"/>
      <c r="C78" s="77"/>
      <c r="D78" s="77"/>
      <c r="E78" s="77"/>
      <c r="F78" s="77"/>
      <c r="G78" s="77" t="s">
        <v>1483</v>
      </c>
      <c r="H78" s="51">
        <f>SUM(H79:H81)</f>
        <v>0</v>
      </c>
      <c r="I78" s="51">
        <f>SUM(I79:I81)</f>
        <v>0</v>
      </c>
      <c r="J78" s="51">
        <f>SUM(J79:J81)</f>
        <v>0</v>
      </c>
      <c r="K78" s="51"/>
      <c r="L78" s="51"/>
    </row>
    <row r="79" s="68" customFormat="1" ht="20.1" customHeight="1" spans="1:12">
      <c r="A79" s="77"/>
      <c r="B79" s="77"/>
      <c r="C79" s="77"/>
      <c r="D79" s="77"/>
      <c r="E79" s="77"/>
      <c r="F79" s="77"/>
      <c r="G79" s="79" t="s">
        <v>1456</v>
      </c>
      <c r="H79" s="51"/>
      <c r="I79" s="51"/>
      <c r="J79" s="51"/>
      <c r="K79" s="51"/>
      <c r="L79" s="51"/>
    </row>
    <row r="80" s="68" customFormat="1" ht="20.1" customHeight="1" spans="1:12">
      <c r="A80" s="77"/>
      <c r="B80" s="77"/>
      <c r="C80" s="77"/>
      <c r="D80" s="77"/>
      <c r="E80" s="77"/>
      <c r="F80" s="77"/>
      <c r="G80" s="79" t="s">
        <v>1457</v>
      </c>
      <c r="H80" s="51"/>
      <c r="I80" s="51"/>
      <c r="J80" s="51"/>
      <c r="K80" s="51"/>
      <c r="L80" s="51"/>
    </row>
    <row r="81" s="68" customFormat="1" ht="20.1" customHeight="1" spans="1:12">
      <c r="A81" s="77"/>
      <c r="B81" s="77"/>
      <c r="C81" s="77"/>
      <c r="D81" s="77"/>
      <c r="E81" s="77"/>
      <c r="F81" s="77"/>
      <c r="G81" s="79" t="s">
        <v>1484</v>
      </c>
      <c r="H81" s="51"/>
      <c r="I81" s="51"/>
      <c r="J81" s="51"/>
      <c r="K81" s="51"/>
      <c r="L81" s="51"/>
    </row>
    <row r="82" s="68" customFormat="1" ht="20.1" customHeight="1" spans="1:12">
      <c r="A82" s="77"/>
      <c r="B82" s="77"/>
      <c r="C82" s="77"/>
      <c r="D82" s="77"/>
      <c r="E82" s="77"/>
      <c r="F82" s="77"/>
      <c r="G82" s="77" t="s">
        <v>1485</v>
      </c>
      <c r="H82" s="51">
        <f>SUM(H83:H85)</f>
        <v>0</v>
      </c>
      <c r="I82" s="51">
        <f>SUM(I83:I85)</f>
        <v>0</v>
      </c>
      <c r="J82" s="51">
        <f>SUM(J83:J85)</f>
        <v>0</v>
      </c>
      <c r="K82" s="51"/>
      <c r="L82" s="51"/>
    </row>
    <row r="83" s="68" customFormat="1" ht="20.1" customHeight="1" spans="1:12">
      <c r="A83" s="77"/>
      <c r="B83" s="77"/>
      <c r="C83" s="77"/>
      <c r="D83" s="77"/>
      <c r="E83" s="77"/>
      <c r="F83" s="77"/>
      <c r="G83" s="79" t="s">
        <v>1456</v>
      </c>
      <c r="H83" s="51"/>
      <c r="I83" s="51"/>
      <c r="J83" s="51"/>
      <c r="K83" s="51"/>
      <c r="L83" s="51"/>
    </row>
    <row r="84" s="68" customFormat="1" ht="20.1" customHeight="1" spans="1:12">
      <c r="A84" s="77"/>
      <c r="B84" s="77"/>
      <c r="C84" s="77"/>
      <c r="D84" s="77"/>
      <c r="E84" s="77"/>
      <c r="F84" s="77"/>
      <c r="G84" s="79" t="s">
        <v>1457</v>
      </c>
      <c r="H84" s="51"/>
      <c r="I84" s="51"/>
      <c r="J84" s="51"/>
      <c r="K84" s="51"/>
      <c r="L84" s="51"/>
    </row>
    <row r="85" s="68" customFormat="1" ht="20.1" customHeight="1" spans="1:12">
      <c r="A85" s="77"/>
      <c r="B85" s="77"/>
      <c r="C85" s="77"/>
      <c r="D85" s="77"/>
      <c r="E85" s="77"/>
      <c r="F85" s="77"/>
      <c r="G85" s="79" t="s">
        <v>1486</v>
      </c>
      <c r="H85" s="51"/>
      <c r="I85" s="51"/>
      <c r="J85" s="51"/>
      <c r="K85" s="51"/>
      <c r="L85" s="51"/>
    </row>
    <row r="86" s="68" customFormat="1" ht="20.1" customHeight="1" spans="1:12">
      <c r="A86" s="77"/>
      <c r="B86" s="77"/>
      <c r="C86" s="77"/>
      <c r="D86" s="77"/>
      <c r="E86" s="77"/>
      <c r="F86" s="77"/>
      <c r="G86" s="77" t="s">
        <v>1487</v>
      </c>
      <c r="H86" s="51">
        <f>SUM(H87:H91)</f>
        <v>15</v>
      </c>
      <c r="I86" s="51">
        <f>SUM(I87:I91)</f>
        <v>0</v>
      </c>
      <c r="J86" s="51">
        <f>SUM(J87:J91)</f>
        <v>0</v>
      </c>
      <c r="K86" s="51"/>
      <c r="L86" s="51"/>
    </row>
    <row r="87" s="68" customFormat="1" ht="20.1" customHeight="1" spans="1:12">
      <c r="A87" s="77"/>
      <c r="B87" s="77"/>
      <c r="C87" s="77"/>
      <c r="D87" s="77"/>
      <c r="E87" s="77"/>
      <c r="F87" s="77"/>
      <c r="G87" s="79" t="s">
        <v>1474</v>
      </c>
      <c r="H87" s="51">
        <v>15</v>
      </c>
      <c r="I87" s="51"/>
      <c r="J87" s="51"/>
      <c r="K87" s="51"/>
      <c r="L87" s="51"/>
    </row>
    <row r="88" s="68" customFormat="1" ht="20.1" customHeight="1" spans="1:12">
      <c r="A88" s="77"/>
      <c r="B88" s="77"/>
      <c r="C88" s="77"/>
      <c r="D88" s="77"/>
      <c r="E88" s="77"/>
      <c r="F88" s="77"/>
      <c r="G88" s="79" t="s">
        <v>1475</v>
      </c>
      <c r="H88" s="51"/>
      <c r="I88" s="51"/>
      <c r="J88" s="51"/>
      <c r="K88" s="51"/>
      <c r="L88" s="51"/>
    </row>
    <row r="89" s="68" customFormat="1" ht="20.1" customHeight="1" spans="1:12">
      <c r="A89" s="77"/>
      <c r="B89" s="77"/>
      <c r="C89" s="77"/>
      <c r="D89" s="77"/>
      <c r="E89" s="77"/>
      <c r="F89" s="77"/>
      <c r="G89" s="79" t="s">
        <v>1476</v>
      </c>
      <c r="H89" s="51"/>
      <c r="I89" s="51"/>
      <c r="J89" s="51"/>
      <c r="K89" s="51"/>
      <c r="L89" s="51"/>
    </row>
    <row r="90" s="68" customFormat="1" ht="20.1" customHeight="1" spans="1:12">
      <c r="A90" s="77"/>
      <c r="B90" s="77"/>
      <c r="C90" s="77"/>
      <c r="D90" s="77"/>
      <c r="E90" s="77"/>
      <c r="F90" s="77"/>
      <c r="G90" s="79" t="s">
        <v>1477</v>
      </c>
      <c r="H90" s="51"/>
      <c r="I90" s="51"/>
      <c r="J90" s="51"/>
      <c r="K90" s="51"/>
      <c r="L90" s="51"/>
    </row>
    <row r="91" s="68" customFormat="1" ht="20.1" customHeight="1" spans="1:12">
      <c r="A91" s="77"/>
      <c r="B91" s="77"/>
      <c r="C91" s="77"/>
      <c r="D91" s="77"/>
      <c r="E91" s="77"/>
      <c r="F91" s="77"/>
      <c r="G91" s="79" t="s">
        <v>1488</v>
      </c>
      <c r="H91" s="51"/>
      <c r="I91" s="51"/>
      <c r="J91" s="51"/>
      <c r="K91" s="51"/>
      <c r="L91" s="51"/>
    </row>
    <row r="92" s="68" customFormat="1" ht="20.1" customHeight="1" spans="1:12">
      <c r="A92" s="77"/>
      <c r="B92" s="77"/>
      <c r="C92" s="77"/>
      <c r="D92" s="77"/>
      <c r="E92" s="77"/>
      <c r="F92" s="77"/>
      <c r="G92" s="77" t="s">
        <v>1489</v>
      </c>
      <c r="H92" s="51">
        <f>SUM(H93:H94)</f>
        <v>0</v>
      </c>
      <c r="I92" s="51">
        <f>SUM(I93:I94)</f>
        <v>0</v>
      </c>
      <c r="J92" s="51">
        <f>SUM(J93:J94)</f>
        <v>0</v>
      </c>
      <c r="K92" s="51"/>
      <c r="L92" s="51"/>
    </row>
    <row r="93" s="68" customFormat="1" ht="20.1" customHeight="1" spans="1:12">
      <c r="A93" s="77"/>
      <c r="B93" s="77"/>
      <c r="C93" s="77"/>
      <c r="D93" s="77"/>
      <c r="E93" s="77"/>
      <c r="F93" s="77"/>
      <c r="G93" s="79" t="s">
        <v>1480</v>
      </c>
      <c r="H93" s="51"/>
      <c r="I93" s="51"/>
      <c r="J93" s="51"/>
      <c r="K93" s="51"/>
      <c r="L93" s="51"/>
    </row>
    <row r="94" s="68" customFormat="1" ht="20.1" customHeight="1" spans="1:12">
      <c r="A94" s="77"/>
      <c r="B94" s="77"/>
      <c r="C94" s="77"/>
      <c r="D94" s="77"/>
      <c r="E94" s="77"/>
      <c r="F94" s="77"/>
      <c r="G94" s="79" t="s">
        <v>1490</v>
      </c>
      <c r="H94" s="51"/>
      <c r="I94" s="51"/>
      <c r="J94" s="51"/>
      <c r="K94" s="51"/>
      <c r="L94" s="51"/>
    </row>
    <row r="95" s="68" customFormat="1" ht="20.1" customHeight="1" spans="1:12">
      <c r="A95" s="77"/>
      <c r="B95" s="77"/>
      <c r="C95" s="77"/>
      <c r="D95" s="77"/>
      <c r="E95" s="77"/>
      <c r="F95" s="77"/>
      <c r="G95" s="79" t="s">
        <v>1491</v>
      </c>
      <c r="H95" s="51">
        <f>SUM(H96:H103)</f>
        <v>0</v>
      </c>
      <c r="I95" s="51">
        <f>SUM(I96:I103)</f>
        <v>0</v>
      </c>
      <c r="J95" s="51">
        <f>SUM(J96:J103)</f>
        <v>0</v>
      </c>
      <c r="K95" s="51"/>
      <c r="L95" s="51"/>
    </row>
    <row r="96" s="68" customFormat="1" ht="20.1" customHeight="1" spans="1:12">
      <c r="A96" s="77"/>
      <c r="B96" s="77"/>
      <c r="C96" s="77"/>
      <c r="D96" s="77"/>
      <c r="E96" s="77"/>
      <c r="F96" s="77"/>
      <c r="G96" s="79" t="s">
        <v>1456</v>
      </c>
      <c r="H96" s="51"/>
      <c r="I96" s="51"/>
      <c r="J96" s="51"/>
      <c r="K96" s="51"/>
      <c r="L96" s="51"/>
    </row>
    <row r="97" s="68" customFormat="1" ht="20.1" customHeight="1" spans="1:12">
      <c r="A97" s="77"/>
      <c r="B97" s="77"/>
      <c r="C97" s="77"/>
      <c r="D97" s="77"/>
      <c r="E97" s="77"/>
      <c r="F97" s="77"/>
      <c r="G97" s="79" t="s">
        <v>1457</v>
      </c>
      <c r="H97" s="51"/>
      <c r="I97" s="51"/>
      <c r="J97" s="51"/>
      <c r="K97" s="51"/>
      <c r="L97" s="51"/>
    </row>
    <row r="98" s="68" customFormat="1" ht="20.1" customHeight="1" spans="1:12">
      <c r="A98" s="77"/>
      <c r="B98" s="77"/>
      <c r="C98" s="77"/>
      <c r="D98" s="77"/>
      <c r="E98" s="77"/>
      <c r="F98" s="77"/>
      <c r="G98" s="79" t="s">
        <v>1458</v>
      </c>
      <c r="H98" s="51"/>
      <c r="I98" s="51"/>
      <c r="J98" s="51"/>
      <c r="K98" s="51"/>
      <c r="L98" s="51"/>
    </row>
    <row r="99" s="68" customFormat="1" ht="20.1" customHeight="1" spans="1:12">
      <c r="A99" s="77"/>
      <c r="B99" s="77"/>
      <c r="C99" s="77"/>
      <c r="D99" s="77"/>
      <c r="E99" s="77"/>
      <c r="F99" s="77"/>
      <c r="G99" s="79" t="s">
        <v>1459</v>
      </c>
      <c r="H99" s="51"/>
      <c r="I99" s="51"/>
      <c r="J99" s="51"/>
      <c r="K99" s="51"/>
      <c r="L99" s="51"/>
    </row>
    <row r="100" s="68" customFormat="1" ht="20.1" customHeight="1" spans="1:12">
      <c r="A100" s="77"/>
      <c r="B100" s="77"/>
      <c r="C100" s="77"/>
      <c r="D100" s="77"/>
      <c r="E100" s="77"/>
      <c r="F100" s="77"/>
      <c r="G100" s="79" t="s">
        <v>1462</v>
      </c>
      <c r="H100" s="51"/>
      <c r="I100" s="51"/>
      <c r="J100" s="51"/>
      <c r="K100" s="51"/>
      <c r="L100" s="51"/>
    </row>
    <row r="101" s="68" customFormat="1" ht="20.1" customHeight="1" spans="1:12">
      <c r="A101" s="77"/>
      <c r="B101" s="77"/>
      <c r="C101" s="77"/>
      <c r="D101" s="77"/>
      <c r="E101" s="77"/>
      <c r="F101" s="77"/>
      <c r="G101" s="79" t="s">
        <v>1464</v>
      </c>
      <c r="H101" s="51"/>
      <c r="I101" s="51"/>
      <c r="J101" s="51"/>
      <c r="K101" s="51"/>
      <c r="L101" s="51"/>
    </row>
    <row r="102" s="68" customFormat="1" ht="20.1" customHeight="1" spans="1:12">
      <c r="A102" s="77"/>
      <c r="B102" s="77"/>
      <c r="C102" s="77"/>
      <c r="D102" s="77"/>
      <c r="E102" s="77"/>
      <c r="F102" s="77"/>
      <c r="G102" s="79" t="s">
        <v>1465</v>
      </c>
      <c r="H102" s="51"/>
      <c r="I102" s="51"/>
      <c r="J102" s="51"/>
      <c r="K102" s="51"/>
      <c r="L102" s="51"/>
    </row>
    <row r="103" s="68" customFormat="1" ht="20.1" customHeight="1" spans="1:12">
      <c r="A103" s="77"/>
      <c r="B103" s="77"/>
      <c r="C103" s="77"/>
      <c r="D103" s="77"/>
      <c r="E103" s="77"/>
      <c r="F103" s="77"/>
      <c r="G103" s="79" t="s">
        <v>1492</v>
      </c>
      <c r="H103" s="51"/>
      <c r="I103" s="51"/>
      <c r="J103" s="51"/>
      <c r="K103" s="51"/>
      <c r="L103" s="51"/>
    </row>
    <row r="104" s="68" customFormat="1" ht="20.1" customHeight="1" spans="1:12">
      <c r="A104" s="77"/>
      <c r="B104" s="77"/>
      <c r="C104" s="77"/>
      <c r="D104" s="77"/>
      <c r="E104" s="77"/>
      <c r="F104" s="77"/>
      <c r="G104" s="77" t="s">
        <v>1493</v>
      </c>
      <c r="H104" s="51">
        <f>SUM(H105:H119)/2</f>
        <v>0</v>
      </c>
      <c r="I104" s="51">
        <f>SUM(I105:I119)/2</f>
        <v>400</v>
      </c>
      <c r="J104" s="51">
        <f>SUM(J105:J119)/2</f>
        <v>400</v>
      </c>
      <c r="K104" s="51"/>
      <c r="L104" s="51"/>
    </row>
    <row r="105" s="68" customFormat="1" ht="20.1" customHeight="1" spans="1:12">
      <c r="A105" s="77"/>
      <c r="B105" s="77"/>
      <c r="C105" s="77"/>
      <c r="D105" s="77"/>
      <c r="E105" s="77"/>
      <c r="F105" s="77"/>
      <c r="G105" s="54" t="s">
        <v>1494</v>
      </c>
      <c r="H105" s="51">
        <f>SUM(H106:H109)</f>
        <v>0</v>
      </c>
      <c r="I105" s="51">
        <f>SUM(I106:I109)</f>
        <v>400</v>
      </c>
      <c r="J105" s="51">
        <f>SUM(J106:J109)</f>
        <v>400</v>
      </c>
      <c r="K105" s="51"/>
      <c r="L105" s="51"/>
    </row>
    <row r="106" s="68" customFormat="1" ht="20.1" customHeight="1" spans="1:12">
      <c r="A106" s="77"/>
      <c r="B106" s="77"/>
      <c r="C106" s="77"/>
      <c r="D106" s="77"/>
      <c r="E106" s="77"/>
      <c r="F106" s="77"/>
      <c r="G106" s="54" t="s">
        <v>1429</v>
      </c>
      <c r="H106" s="51"/>
      <c r="I106" s="51">
        <v>400</v>
      </c>
      <c r="J106" s="51">
        <v>400</v>
      </c>
      <c r="K106" s="51"/>
      <c r="L106" s="51"/>
    </row>
    <row r="107" s="68" customFormat="1" ht="20.1" customHeight="1" spans="1:12">
      <c r="A107" s="77"/>
      <c r="B107" s="77"/>
      <c r="C107" s="77"/>
      <c r="D107" s="77"/>
      <c r="E107" s="77"/>
      <c r="F107" s="77"/>
      <c r="G107" s="54" t="s">
        <v>1495</v>
      </c>
      <c r="H107" s="51"/>
      <c r="I107" s="51"/>
      <c r="J107" s="51"/>
      <c r="K107" s="51"/>
      <c r="L107" s="51"/>
    </row>
    <row r="108" s="68" customFormat="1" ht="20.1" customHeight="1" spans="1:12">
      <c r="A108" s="77"/>
      <c r="B108" s="77"/>
      <c r="C108" s="77"/>
      <c r="D108" s="77"/>
      <c r="E108" s="77"/>
      <c r="F108" s="77"/>
      <c r="G108" s="54" t="s">
        <v>1496</v>
      </c>
      <c r="H108" s="51"/>
      <c r="I108" s="51"/>
      <c r="J108" s="51"/>
      <c r="K108" s="51"/>
      <c r="L108" s="51"/>
    </row>
    <row r="109" s="68" customFormat="1" ht="20.1" customHeight="1" spans="1:12">
      <c r="A109" s="77"/>
      <c r="B109" s="77"/>
      <c r="C109" s="77"/>
      <c r="D109" s="77"/>
      <c r="E109" s="77"/>
      <c r="F109" s="77"/>
      <c r="G109" s="54" t="s">
        <v>1497</v>
      </c>
      <c r="H109" s="51"/>
      <c r="I109" s="51"/>
      <c r="J109" s="51"/>
      <c r="K109" s="51"/>
      <c r="L109" s="51"/>
    </row>
    <row r="110" s="68" customFormat="1" ht="20.1" customHeight="1" spans="1:12">
      <c r="A110" s="77"/>
      <c r="B110" s="77"/>
      <c r="C110" s="77"/>
      <c r="D110" s="77"/>
      <c r="E110" s="77"/>
      <c r="F110" s="77"/>
      <c r="G110" s="54" t="s">
        <v>1498</v>
      </c>
      <c r="H110" s="51">
        <f>SUM(H111:H114)</f>
        <v>0</v>
      </c>
      <c r="I110" s="51">
        <f>SUM(I111:I114)</f>
        <v>0</v>
      </c>
      <c r="J110" s="51">
        <f>SUM(J111:J114)</f>
        <v>0</v>
      </c>
      <c r="K110" s="51"/>
      <c r="L110" s="51"/>
    </row>
    <row r="111" s="68" customFormat="1" ht="20.1" customHeight="1" spans="1:12">
      <c r="A111" s="77"/>
      <c r="B111" s="77"/>
      <c r="C111" s="77"/>
      <c r="D111" s="77"/>
      <c r="E111" s="77"/>
      <c r="F111" s="77"/>
      <c r="G111" s="54" t="s">
        <v>1429</v>
      </c>
      <c r="H111" s="51"/>
      <c r="I111" s="51"/>
      <c r="J111" s="51"/>
      <c r="K111" s="51"/>
      <c r="L111" s="51"/>
    </row>
    <row r="112" s="68" customFormat="1" ht="20.1" customHeight="1" spans="1:12">
      <c r="A112" s="77"/>
      <c r="B112" s="77"/>
      <c r="C112" s="77"/>
      <c r="D112" s="77"/>
      <c r="E112" s="77"/>
      <c r="F112" s="77"/>
      <c r="G112" s="54" t="s">
        <v>1495</v>
      </c>
      <c r="H112" s="51"/>
      <c r="I112" s="51"/>
      <c r="J112" s="51"/>
      <c r="K112" s="51"/>
      <c r="L112" s="51"/>
    </row>
    <row r="113" s="68" customFormat="1" ht="20.1" customHeight="1" spans="1:12">
      <c r="A113" s="77"/>
      <c r="B113" s="77"/>
      <c r="C113" s="77"/>
      <c r="D113" s="77"/>
      <c r="E113" s="77"/>
      <c r="F113" s="77"/>
      <c r="G113" s="54" t="s">
        <v>1499</v>
      </c>
      <c r="H113" s="51"/>
      <c r="I113" s="51"/>
      <c r="J113" s="51"/>
      <c r="K113" s="51"/>
      <c r="L113" s="51"/>
    </row>
    <row r="114" s="68" customFormat="1" ht="20.1" customHeight="1" spans="1:12">
      <c r="A114" s="77"/>
      <c r="B114" s="77"/>
      <c r="C114" s="77"/>
      <c r="D114" s="77"/>
      <c r="E114" s="77"/>
      <c r="F114" s="77"/>
      <c r="G114" s="54" t="s">
        <v>1500</v>
      </c>
      <c r="H114" s="51"/>
      <c r="I114" s="51"/>
      <c r="J114" s="51"/>
      <c r="K114" s="51"/>
      <c r="L114" s="51"/>
    </row>
    <row r="115" s="68" customFormat="1" ht="20.1" customHeight="1" spans="1:12">
      <c r="A115" s="77"/>
      <c r="B115" s="77"/>
      <c r="C115" s="77"/>
      <c r="D115" s="77"/>
      <c r="E115" s="77"/>
      <c r="F115" s="77"/>
      <c r="G115" s="54" t="s">
        <v>1501</v>
      </c>
      <c r="H115" s="51">
        <f>SUM(H116:H119)</f>
        <v>0</v>
      </c>
      <c r="I115" s="51">
        <f>SUM(I116:I119)</f>
        <v>0</v>
      </c>
      <c r="J115" s="51">
        <f>SUM(J116:J119)</f>
        <v>0</v>
      </c>
      <c r="K115" s="51"/>
      <c r="L115" s="51"/>
    </row>
    <row r="116" s="68" customFormat="1" ht="20.1" customHeight="1" spans="1:12">
      <c r="A116" s="77"/>
      <c r="B116" s="77"/>
      <c r="C116" s="77"/>
      <c r="D116" s="77"/>
      <c r="E116" s="77"/>
      <c r="F116" s="77"/>
      <c r="G116" s="54" t="s">
        <v>731</v>
      </c>
      <c r="H116" s="51"/>
      <c r="I116" s="51"/>
      <c r="J116" s="51"/>
      <c r="K116" s="51"/>
      <c r="L116" s="51"/>
    </row>
    <row r="117" s="68" customFormat="1" ht="20.1" customHeight="1" spans="1:12">
      <c r="A117" s="77"/>
      <c r="B117" s="77"/>
      <c r="C117" s="77"/>
      <c r="D117" s="77"/>
      <c r="E117" s="77"/>
      <c r="F117" s="77"/>
      <c r="G117" s="54" t="s">
        <v>1502</v>
      </c>
      <c r="H117" s="51"/>
      <c r="I117" s="51"/>
      <c r="J117" s="51"/>
      <c r="K117" s="51"/>
      <c r="L117" s="51"/>
    </row>
    <row r="118" s="68" customFormat="1" ht="20.1" customHeight="1" spans="1:12">
      <c r="A118" s="77"/>
      <c r="B118" s="77"/>
      <c r="C118" s="77"/>
      <c r="D118" s="77"/>
      <c r="E118" s="77"/>
      <c r="F118" s="77"/>
      <c r="G118" s="54" t="s">
        <v>1503</v>
      </c>
      <c r="H118" s="51"/>
      <c r="I118" s="51"/>
      <c r="J118" s="51"/>
      <c r="K118" s="51"/>
      <c r="L118" s="51"/>
    </row>
    <row r="119" s="68" customFormat="1" ht="20.1" customHeight="1" spans="1:12">
      <c r="A119" s="77"/>
      <c r="B119" s="77"/>
      <c r="C119" s="77"/>
      <c r="D119" s="77"/>
      <c r="E119" s="77"/>
      <c r="F119" s="77"/>
      <c r="G119" s="54" t="s">
        <v>1504</v>
      </c>
      <c r="H119" s="51"/>
      <c r="I119" s="51"/>
      <c r="J119" s="51"/>
      <c r="K119" s="51"/>
      <c r="L119" s="51"/>
    </row>
    <row r="120" s="68" customFormat="1" ht="20.1" customHeight="1" spans="1:12">
      <c r="A120" s="77"/>
      <c r="B120" s="77"/>
      <c r="C120" s="77"/>
      <c r="D120" s="77"/>
      <c r="E120" s="77"/>
      <c r="F120" s="77"/>
      <c r="G120" s="78" t="s">
        <v>1505</v>
      </c>
      <c r="H120" s="51">
        <f>SUM(H121:H161)/2+H162</f>
        <v>0</v>
      </c>
      <c r="I120" s="51">
        <f>SUM(I121:I161)/2+I162</f>
        <v>0</v>
      </c>
      <c r="J120" s="51">
        <f>SUM(J121:J161)/2+J162</f>
        <v>0</v>
      </c>
      <c r="K120" s="51"/>
      <c r="L120" s="51"/>
    </row>
    <row r="121" s="68" customFormat="1" ht="20.1" customHeight="1" spans="1:12">
      <c r="A121" s="77"/>
      <c r="B121" s="77"/>
      <c r="C121" s="77"/>
      <c r="D121" s="77"/>
      <c r="E121" s="77"/>
      <c r="F121" s="77"/>
      <c r="G121" s="54" t="s">
        <v>1506</v>
      </c>
      <c r="H121" s="51"/>
      <c r="I121" s="51"/>
      <c r="J121" s="51"/>
      <c r="K121" s="51"/>
      <c r="L121" s="51"/>
    </row>
    <row r="122" s="68" customFormat="1" ht="20.1" customHeight="1" spans="1:12">
      <c r="A122" s="77"/>
      <c r="B122" s="77"/>
      <c r="C122" s="77"/>
      <c r="D122" s="77"/>
      <c r="E122" s="77"/>
      <c r="F122" s="77"/>
      <c r="G122" s="54" t="s">
        <v>762</v>
      </c>
      <c r="H122" s="51"/>
      <c r="I122" s="51"/>
      <c r="J122" s="51"/>
      <c r="K122" s="51"/>
      <c r="L122" s="51"/>
    </row>
    <row r="123" s="68" customFormat="1" ht="20.1" customHeight="1" spans="1:12">
      <c r="A123" s="77"/>
      <c r="B123" s="77"/>
      <c r="C123" s="77"/>
      <c r="D123" s="77"/>
      <c r="E123" s="77"/>
      <c r="F123" s="77"/>
      <c r="G123" s="54" t="s">
        <v>763</v>
      </c>
      <c r="H123" s="51"/>
      <c r="I123" s="51"/>
      <c r="J123" s="51"/>
      <c r="K123" s="51"/>
      <c r="L123" s="51"/>
    </row>
    <row r="124" s="68" customFormat="1" ht="20.1" customHeight="1" spans="1:12">
      <c r="A124" s="77"/>
      <c r="B124" s="77"/>
      <c r="C124" s="77"/>
      <c r="D124" s="77"/>
      <c r="E124" s="77"/>
      <c r="F124" s="77"/>
      <c r="G124" s="54" t="s">
        <v>1507</v>
      </c>
      <c r="H124" s="51"/>
      <c r="I124" s="51"/>
      <c r="J124" s="51"/>
      <c r="K124" s="51"/>
      <c r="L124" s="51"/>
    </row>
    <row r="125" s="68" customFormat="1" ht="20.1" customHeight="1" spans="1:12">
      <c r="A125" s="77"/>
      <c r="B125" s="77"/>
      <c r="C125" s="77"/>
      <c r="D125" s="77"/>
      <c r="E125" s="77"/>
      <c r="F125" s="77"/>
      <c r="G125" s="54" t="s">
        <v>1508</v>
      </c>
      <c r="H125" s="51"/>
      <c r="I125" s="51"/>
      <c r="J125" s="51"/>
      <c r="K125" s="51"/>
      <c r="L125" s="51"/>
    </row>
    <row r="126" s="68" customFormat="1" ht="20.1" customHeight="1" spans="1:12">
      <c r="A126" s="77"/>
      <c r="B126" s="77"/>
      <c r="C126" s="77"/>
      <c r="D126" s="77"/>
      <c r="E126" s="77"/>
      <c r="F126" s="77"/>
      <c r="G126" s="54" t="s">
        <v>1509</v>
      </c>
      <c r="H126" s="51"/>
      <c r="I126" s="51"/>
      <c r="J126" s="51"/>
      <c r="K126" s="51"/>
      <c r="L126" s="51"/>
    </row>
    <row r="127" s="68" customFormat="1" ht="20.1" customHeight="1" spans="1:12">
      <c r="A127" s="77"/>
      <c r="B127" s="77"/>
      <c r="C127" s="77"/>
      <c r="D127" s="77"/>
      <c r="E127" s="77"/>
      <c r="F127" s="77"/>
      <c r="G127" s="54" t="s">
        <v>1507</v>
      </c>
      <c r="H127" s="51"/>
      <c r="I127" s="51"/>
      <c r="J127" s="51"/>
      <c r="K127" s="51"/>
      <c r="L127" s="51"/>
    </row>
    <row r="128" s="68" customFormat="1" ht="20.1" customHeight="1" spans="1:12">
      <c r="A128" s="77"/>
      <c r="B128" s="77"/>
      <c r="C128" s="77"/>
      <c r="D128" s="77"/>
      <c r="E128" s="77"/>
      <c r="F128" s="77"/>
      <c r="G128" s="54" t="s">
        <v>1510</v>
      </c>
      <c r="H128" s="51"/>
      <c r="I128" s="51"/>
      <c r="J128" s="51"/>
      <c r="K128" s="51"/>
      <c r="L128" s="51"/>
    </row>
    <row r="129" s="68" customFormat="1" ht="20.1" customHeight="1" spans="1:12">
      <c r="A129" s="77"/>
      <c r="B129" s="77"/>
      <c r="C129" s="77"/>
      <c r="D129" s="77"/>
      <c r="E129" s="77"/>
      <c r="F129" s="77"/>
      <c r="G129" s="54" t="s">
        <v>1511</v>
      </c>
      <c r="H129" s="51"/>
      <c r="I129" s="51"/>
      <c r="J129" s="51"/>
      <c r="K129" s="51"/>
      <c r="L129" s="51"/>
    </row>
    <row r="130" s="68" customFormat="1" ht="20.1" customHeight="1" spans="1:12">
      <c r="A130" s="77"/>
      <c r="B130" s="77"/>
      <c r="C130" s="77"/>
      <c r="D130" s="77"/>
      <c r="E130" s="77"/>
      <c r="F130" s="77"/>
      <c r="G130" s="54" t="s">
        <v>1512</v>
      </c>
      <c r="H130" s="51"/>
      <c r="I130" s="51"/>
      <c r="J130" s="51"/>
      <c r="K130" s="51"/>
      <c r="L130" s="51"/>
    </row>
    <row r="131" s="68" customFormat="1" ht="20.1" customHeight="1" spans="1:12">
      <c r="A131" s="77"/>
      <c r="B131" s="77"/>
      <c r="C131" s="77"/>
      <c r="D131" s="77"/>
      <c r="E131" s="77"/>
      <c r="F131" s="77"/>
      <c r="G131" s="54" t="s">
        <v>1513</v>
      </c>
      <c r="H131" s="51"/>
      <c r="I131" s="51"/>
      <c r="J131" s="51"/>
      <c r="K131" s="51"/>
      <c r="L131" s="51"/>
    </row>
    <row r="132" s="68" customFormat="1" ht="20.1" customHeight="1" spans="1:12">
      <c r="A132" s="77"/>
      <c r="B132" s="77"/>
      <c r="C132" s="77"/>
      <c r="D132" s="77"/>
      <c r="E132" s="77"/>
      <c r="F132" s="77"/>
      <c r="G132" s="54" t="s">
        <v>1514</v>
      </c>
      <c r="H132" s="51"/>
      <c r="I132" s="51"/>
      <c r="J132" s="51"/>
      <c r="K132" s="51"/>
      <c r="L132" s="51"/>
    </row>
    <row r="133" s="68" customFormat="1" ht="20.1" customHeight="1" spans="1:12">
      <c r="A133" s="77"/>
      <c r="B133" s="77"/>
      <c r="C133" s="77"/>
      <c r="D133" s="77"/>
      <c r="E133" s="77"/>
      <c r="F133" s="77"/>
      <c r="G133" s="54" t="s">
        <v>1515</v>
      </c>
      <c r="H133" s="51"/>
      <c r="I133" s="51"/>
      <c r="J133" s="51"/>
      <c r="K133" s="51"/>
      <c r="L133" s="51"/>
    </row>
    <row r="134" s="68" customFormat="1" ht="20.1" customHeight="1" spans="1:12">
      <c r="A134" s="77"/>
      <c r="B134" s="77"/>
      <c r="C134" s="77"/>
      <c r="D134" s="77"/>
      <c r="E134" s="77"/>
      <c r="F134" s="77"/>
      <c r="G134" s="54" t="s">
        <v>1516</v>
      </c>
      <c r="H134" s="51"/>
      <c r="I134" s="51"/>
      <c r="J134" s="51"/>
      <c r="K134" s="51"/>
      <c r="L134" s="51"/>
    </row>
    <row r="135" s="68" customFormat="1" ht="20.1" customHeight="1" spans="1:12">
      <c r="A135" s="77"/>
      <c r="B135" s="77"/>
      <c r="C135" s="77"/>
      <c r="D135" s="77"/>
      <c r="E135" s="77"/>
      <c r="F135" s="77"/>
      <c r="G135" s="54" t="s">
        <v>1517</v>
      </c>
      <c r="H135" s="51"/>
      <c r="I135" s="51"/>
      <c r="J135" s="51"/>
      <c r="K135" s="51"/>
      <c r="L135" s="51"/>
    </row>
    <row r="136" s="68" customFormat="1" ht="20.1" customHeight="1" spans="1:12">
      <c r="A136" s="77"/>
      <c r="B136" s="77"/>
      <c r="C136" s="77"/>
      <c r="D136" s="77"/>
      <c r="E136" s="77"/>
      <c r="F136" s="77"/>
      <c r="G136" s="54" t="s">
        <v>1518</v>
      </c>
      <c r="H136" s="51"/>
      <c r="I136" s="51"/>
      <c r="J136" s="51"/>
      <c r="K136" s="51"/>
      <c r="L136" s="51"/>
    </row>
    <row r="137" s="68" customFormat="1" ht="20.1" customHeight="1" spans="1:12">
      <c r="A137" s="77"/>
      <c r="B137" s="77"/>
      <c r="C137" s="77"/>
      <c r="D137" s="77"/>
      <c r="E137" s="77"/>
      <c r="F137" s="77"/>
      <c r="G137" s="54" t="s">
        <v>1519</v>
      </c>
      <c r="H137" s="51"/>
      <c r="I137" s="51"/>
      <c r="J137" s="51"/>
      <c r="K137" s="51"/>
      <c r="L137" s="51"/>
    </row>
    <row r="138" s="68" customFormat="1" ht="20.1" customHeight="1" spans="1:12">
      <c r="A138" s="77"/>
      <c r="B138" s="77"/>
      <c r="C138" s="77"/>
      <c r="D138" s="77"/>
      <c r="E138" s="77"/>
      <c r="F138" s="77"/>
      <c r="G138" s="54" t="s">
        <v>1520</v>
      </c>
      <c r="H138" s="51"/>
      <c r="I138" s="51"/>
      <c r="J138" s="51"/>
      <c r="K138" s="51"/>
      <c r="L138" s="51"/>
    </row>
    <row r="139" s="68" customFormat="1" ht="20.1" customHeight="1" spans="1:12">
      <c r="A139" s="77"/>
      <c r="B139" s="77"/>
      <c r="C139" s="77"/>
      <c r="D139" s="77"/>
      <c r="E139" s="77"/>
      <c r="F139" s="77"/>
      <c r="G139" s="54" t="s">
        <v>1521</v>
      </c>
      <c r="H139" s="51"/>
      <c r="I139" s="51"/>
      <c r="J139" s="51"/>
      <c r="K139" s="51"/>
      <c r="L139" s="51"/>
    </row>
    <row r="140" s="68" customFormat="1" ht="20.1" customHeight="1" spans="1:12">
      <c r="A140" s="77"/>
      <c r="B140" s="77"/>
      <c r="C140" s="77"/>
      <c r="D140" s="77"/>
      <c r="E140" s="77"/>
      <c r="F140" s="77"/>
      <c r="G140" s="54" t="s">
        <v>1522</v>
      </c>
      <c r="H140" s="51"/>
      <c r="I140" s="51"/>
      <c r="J140" s="51"/>
      <c r="K140" s="51"/>
      <c r="L140" s="51"/>
    </row>
    <row r="141" s="68" customFormat="1" ht="20.1" customHeight="1" spans="1:12">
      <c r="A141" s="77"/>
      <c r="B141" s="77"/>
      <c r="C141" s="77"/>
      <c r="D141" s="77"/>
      <c r="E141" s="77"/>
      <c r="F141" s="77"/>
      <c r="G141" s="54" t="s">
        <v>1523</v>
      </c>
      <c r="H141" s="51"/>
      <c r="I141" s="51"/>
      <c r="J141" s="51"/>
      <c r="K141" s="51"/>
      <c r="L141" s="51"/>
    </row>
    <row r="142" s="68" customFormat="1" ht="20.1" customHeight="1" spans="1:12">
      <c r="A142" s="77"/>
      <c r="B142" s="77"/>
      <c r="C142" s="77"/>
      <c r="D142" s="77"/>
      <c r="E142" s="77"/>
      <c r="F142" s="77"/>
      <c r="G142" s="54" t="s">
        <v>1524</v>
      </c>
      <c r="H142" s="51"/>
      <c r="I142" s="51"/>
      <c r="J142" s="51"/>
      <c r="K142" s="51"/>
      <c r="L142" s="51"/>
    </row>
    <row r="143" s="68" customFormat="1" ht="20.1" customHeight="1" spans="1:12">
      <c r="A143" s="77"/>
      <c r="B143" s="77"/>
      <c r="C143" s="77"/>
      <c r="D143" s="77"/>
      <c r="E143" s="77"/>
      <c r="F143" s="77"/>
      <c r="G143" s="54" t="s">
        <v>1525</v>
      </c>
      <c r="H143" s="51"/>
      <c r="I143" s="51"/>
      <c r="J143" s="51"/>
      <c r="K143" s="51"/>
      <c r="L143" s="51"/>
    </row>
    <row r="144" s="68" customFormat="1" ht="20.1" customHeight="1" spans="1:12">
      <c r="A144" s="77"/>
      <c r="B144" s="77"/>
      <c r="C144" s="77"/>
      <c r="D144" s="77"/>
      <c r="E144" s="77"/>
      <c r="F144" s="77"/>
      <c r="G144" s="54" t="s">
        <v>1526</v>
      </c>
      <c r="H144" s="51"/>
      <c r="I144" s="51"/>
      <c r="J144" s="51"/>
      <c r="K144" s="51"/>
      <c r="L144" s="51"/>
    </row>
    <row r="145" s="68" customFormat="1" ht="20.1" customHeight="1" spans="1:12">
      <c r="A145" s="77"/>
      <c r="B145" s="77"/>
      <c r="C145" s="77"/>
      <c r="D145" s="77"/>
      <c r="E145" s="77"/>
      <c r="F145" s="77"/>
      <c r="G145" s="54" t="s">
        <v>1527</v>
      </c>
      <c r="H145" s="51"/>
      <c r="I145" s="51"/>
      <c r="J145" s="51"/>
      <c r="K145" s="51"/>
      <c r="L145" s="51"/>
    </row>
    <row r="146" s="68" customFormat="1" ht="20.1" customHeight="1" spans="1:12">
      <c r="A146" s="77"/>
      <c r="B146" s="77"/>
      <c r="C146" s="77"/>
      <c r="D146" s="77"/>
      <c r="E146" s="77"/>
      <c r="F146" s="77"/>
      <c r="G146" s="54" t="s">
        <v>1528</v>
      </c>
      <c r="H146" s="51"/>
      <c r="I146" s="51"/>
      <c r="J146" s="51"/>
      <c r="K146" s="51"/>
      <c r="L146" s="51"/>
    </row>
    <row r="147" s="68" customFormat="1" ht="20.1" customHeight="1" spans="1:12">
      <c r="A147" s="77"/>
      <c r="B147" s="77"/>
      <c r="C147" s="77"/>
      <c r="D147" s="77"/>
      <c r="E147" s="77"/>
      <c r="F147" s="77"/>
      <c r="G147" s="54" t="s">
        <v>1529</v>
      </c>
      <c r="H147" s="51"/>
      <c r="I147" s="51"/>
      <c r="J147" s="51"/>
      <c r="K147" s="51"/>
      <c r="L147" s="51"/>
    </row>
    <row r="148" s="68" customFormat="1" ht="20.1" customHeight="1" spans="1:12">
      <c r="A148" s="77"/>
      <c r="B148" s="77"/>
      <c r="C148" s="77"/>
      <c r="D148" s="77"/>
      <c r="E148" s="77"/>
      <c r="F148" s="77"/>
      <c r="G148" s="54" t="s">
        <v>1530</v>
      </c>
      <c r="H148" s="51"/>
      <c r="I148" s="51"/>
      <c r="J148" s="51"/>
      <c r="K148" s="51"/>
      <c r="L148" s="51"/>
    </row>
    <row r="149" s="68" customFormat="1" ht="20.1" customHeight="1" spans="1:12">
      <c r="A149" s="77"/>
      <c r="B149" s="77"/>
      <c r="C149" s="77"/>
      <c r="D149" s="77"/>
      <c r="E149" s="77"/>
      <c r="F149" s="77"/>
      <c r="G149" s="54" t="s">
        <v>789</v>
      </c>
      <c r="H149" s="51"/>
      <c r="I149" s="51"/>
      <c r="J149" s="51"/>
      <c r="K149" s="51"/>
      <c r="L149" s="51"/>
    </row>
    <row r="150" s="68" customFormat="1" ht="20.1" customHeight="1" spans="1:12">
      <c r="A150" s="77"/>
      <c r="B150" s="77"/>
      <c r="C150" s="77"/>
      <c r="D150" s="77"/>
      <c r="E150" s="77"/>
      <c r="F150" s="77"/>
      <c r="G150" s="54" t="s">
        <v>1531</v>
      </c>
      <c r="H150" s="51"/>
      <c r="I150" s="51"/>
      <c r="J150" s="51"/>
      <c r="K150" s="51"/>
      <c r="L150" s="51"/>
    </row>
    <row r="151" s="68" customFormat="1" ht="20.1" customHeight="1" spans="1:12">
      <c r="A151" s="77"/>
      <c r="B151" s="77"/>
      <c r="C151" s="77"/>
      <c r="D151" s="77"/>
      <c r="E151" s="77"/>
      <c r="F151" s="77"/>
      <c r="G151" s="54" t="s">
        <v>1532</v>
      </c>
      <c r="H151" s="51"/>
      <c r="I151" s="51"/>
      <c r="J151" s="51"/>
      <c r="K151" s="51"/>
      <c r="L151" s="51"/>
    </row>
    <row r="152" s="68" customFormat="1" ht="20.1" customHeight="1" spans="1:12">
      <c r="A152" s="77"/>
      <c r="B152" s="77"/>
      <c r="C152" s="77"/>
      <c r="D152" s="77"/>
      <c r="E152" s="77"/>
      <c r="F152" s="77"/>
      <c r="G152" s="54" t="s">
        <v>1533</v>
      </c>
      <c r="H152" s="51"/>
      <c r="I152" s="51"/>
      <c r="J152" s="51"/>
      <c r="K152" s="51"/>
      <c r="L152" s="51"/>
    </row>
    <row r="153" s="68" customFormat="1" ht="20.1" customHeight="1" spans="1:12">
      <c r="A153" s="77"/>
      <c r="B153" s="77"/>
      <c r="C153" s="77"/>
      <c r="D153" s="77"/>
      <c r="E153" s="77"/>
      <c r="F153" s="77"/>
      <c r="G153" s="54" t="s">
        <v>1534</v>
      </c>
      <c r="H153" s="51"/>
      <c r="I153" s="51"/>
      <c r="J153" s="51"/>
      <c r="K153" s="51"/>
      <c r="L153" s="51"/>
    </row>
    <row r="154" s="68" customFormat="1" ht="20.1" customHeight="1" spans="1:12">
      <c r="A154" s="77"/>
      <c r="B154" s="77"/>
      <c r="C154" s="77"/>
      <c r="D154" s="77"/>
      <c r="E154" s="77"/>
      <c r="F154" s="77"/>
      <c r="G154" s="54" t="s">
        <v>1535</v>
      </c>
      <c r="H154" s="51"/>
      <c r="I154" s="51"/>
      <c r="J154" s="51"/>
      <c r="K154" s="51"/>
      <c r="L154" s="51"/>
    </row>
    <row r="155" s="68" customFormat="1" ht="20.1" customHeight="1" spans="1:12">
      <c r="A155" s="77"/>
      <c r="B155" s="77"/>
      <c r="C155" s="77"/>
      <c r="D155" s="77"/>
      <c r="E155" s="77"/>
      <c r="F155" s="77"/>
      <c r="G155" s="54" t="s">
        <v>1536</v>
      </c>
      <c r="H155" s="51"/>
      <c r="I155" s="51"/>
      <c r="J155" s="51"/>
      <c r="K155" s="51"/>
      <c r="L155" s="51"/>
    </row>
    <row r="156" s="68" customFormat="1" ht="20.1" customHeight="1" spans="1:12">
      <c r="A156" s="77"/>
      <c r="B156" s="77"/>
      <c r="C156" s="77"/>
      <c r="D156" s="77"/>
      <c r="E156" s="77"/>
      <c r="F156" s="77"/>
      <c r="G156" s="54" t="s">
        <v>1537</v>
      </c>
      <c r="H156" s="51"/>
      <c r="I156" s="51"/>
      <c r="J156" s="51"/>
      <c r="K156" s="51"/>
      <c r="L156" s="51"/>
    </row>
    <row r="157" s="68" customFormat="1" ht="20.1" customHeight="1" spans="1:12">
      <c r="A157" s="77"/>
      <c r="B157" s="77"/>
      <c r="C157" s="77"/>
      <c r="D157" s="77"/>
      <c r="E157" s="77"/>
      <c r="F157" s="77"/>
      <c r="G157" s="79" t="s">
        <v>762</v>
      </c>
      <c r="H157" s="51"/>
      <c r="I157" s="51"/>
      <c r="J157" s="51"/>
      <c r="K157" s="51"/>
      <c r="L157" s="51"/>
    </row>
    <row r="158" s="68" customFormat="1" ht="20.1" customHeight="1" spans="1:12">
      <c r="A158" s="77"/>
      <c r="B158" s="77"/>
      <c r="C158" s="77"/>
      <c r="D158" s="77"/>
      <c r="E158" s="77"/>
      <c r="F158" s="77"/>
      <c r="G158" s="79" t="s">
        <v>1538</v>
      </c>
      <c r="H158" s="51"/>
      <c r="I158" s="51"/>
      <c r="J158" s="51"/>
      <c r="K158" s="51"/>
      <c r="L158" s="51"/>
    </row>
    <row r="159" s="68" customFormat="1" ht="20.1" customHeight="1" spans="1:12">
      <c r="A159" s="77"/>
      <c r="B159" s="77"/>
      <c r="C159" s="77"/>
      <c r="D159" s="77"/>
      <c r="E159" s="77"/>
      <c r="F159" s="77"/>
      <c r="G159" s="54" t="s">
        <v>1539</v>
      </c>
      <c r="H159" s="51"/>
      <c r="I159" s="51"/>
      <c r="J159" s="51"/>
      <c r="K159" s="51"/>
      <c r="L159" s="51"/>
    </row>
    <row r="160" s="68" customFormat="1" ht="20.1" customHeight="1" spans="1:12">
      <c r="A160" s="77"/>
      <c r="B160" s="77"/>
      <c r="C160" s="77"/>
      <c r="D160" s="77"/>
      <c r="E160" s="77"/>
      <c r="F160" s="77"/>
      <c r="G160" s="79" t="s">
        <v>762</v>
      </c>
      <c r="H160" s="51"/>
      <c r="I160" s="51"/>
      <c r="J160" s="51"/>
      <c r="K160" s="51"/>
      <c r="L160" s="51"/>
    </row>
    <row r="161" s="68" customFormat="1" ht="20.1" customHeight="1" spans="1:12">
      <c r="A161" s="77"/>
      <c r="B161" s="77"/>
      <c r="C161" s="77"/>
      <c r="D161" s="77"/>
      <c r="E161" s="77"/>
      <c r="F161" s="77"/>
      <c r="G161" s="79" t="s">
        <v>1540</v>
      </c>
      <c r="H161" s="51"/>
      <c r="I161" s="51"/>
      <c r="J161" s="51"/>
      <c r="K161" s="51"/>
      <c r="L161" s="51"/>
    </row>
    <row r="162" s="68" customFormat="1" ht="20.1" customHeight="1" spans="1:12">
      <c r="A162" s="77"/>
      <c r="B162" s="77"/>
      <c r="C162" s="77"/>
      <c r="D162" s="77"/>
      <c r="E162" s="77"/>
      <c r="F162" s="77"/>
      <c r="G162" s="54" t="s">
        <v>1541</v>
      </c>
      <c r="H162" s="51"/>
      <c r="I162" s="51"/>
      <c r="J162" s="51"/>
      <c r="K162" s="51"/>
      <c r="L162" s="51"/>
    </row>
    <row r="163" s="68" customFormat="1" ht="20.1" customHeight="1" spans="1:12">
      <c r="A163" s="77"/>
      <c r="B163" s="77"/>
      <c r="C163" s="77"/>
      <c r="D163" s="77"/>
      <c r="E163" s="77"/>
      <c r="F163" s="77"/>
      <c r="G163" s="78" t="s">
        <v>1542</v>
      </c>
      <c r="H163" s="51">
        <f>H164</f>
        <v>0</v>
      </c>
      <c r="I163" s="51">
        <f>I164</f>
        <v>0</v>
      </c>
      <c r="J163" s="51">
        <f>J164</f>
        <v>0</v>
      </c>
      <c r="K163" s="51"/>
      <c r="L163" s="51"/>
    </row>
    <row r="164" s="68" customFormat="1" ht="20.1" customHeight="1" spans="1:12">
      <c r="A164" s="77"/>
      <c r="B164" s="77"/>
      <c r="C164" s="77"/>
      <c r="D164" s="77"/>
      <c r="E164" s="77"/>
      <c r="F164" s="77"/>
      <c r="G164" s="54" t="s">
        <v>1543</v>
      </c>
      <c r="H164" s="51">
        <f>SUM(H165:H166)</f>
        <v>0</v>
      </c>
      <c r="I164" s="51">
        <f>SUM(I165:I166)</f>
        <v>0</v>
      </c>
      <c r="J164" s="51">
        <f>SUM(J165:J166)</f>
        <v>0</v>
      </c>
      <c r="K164" s="51"/>
      <c r="L164" s="51"/>
    </row>
    <row r="165" s="68" customFormat="1" ht="20.1" customHeight="1" spans="1:12">
      <c r="A165" s="77"/>
      <c r="B165" s="77"/>
      <c r="C165" s="77"/>
      <c r="D165" s="77"/>
      <c r="E165" s="77"/>
      <c r="F165" s="77"/>
      <c r="G165" s="54" t="s">
        <v>1544</v>
      </c>
      <c r="H165" s="51"/>
      <c r="I165" s="51"/>
      <c r="J165" s="51"/>
      <c r="K165" s="51"/>
      <c r="L165" s="51"/>
    </row>
    <row r="166" s="68" customFormat="1" ht="20.1" customHeight="1" spans="1:12">
      <c r="A166" s="77"/>
      <c r="B166" s="77"/>
      <c r="C166" s="77"/>
      <c r="D166" s="77"/>
      <c r="E166" s="77"/>
      <c r="F166" s="77"/>
      <c r="G166" s="54" t="s">
        <v>1545</v>
      </c>
      <c r="H166" s="51"/>
      <c r="I166" s="51"/>
      <c r="J166" s="51"/>
      <c r="K166" s="51"/>
      <c r="L166" s="51"/>
    </row>
    <row r="167" s="68" customFormat="1" ht="20.1" customHeight="1" spans="1:12">
      <c r="A167" s="77"/>
      <c r="B167" s="77"/>
      <c r="C167" s="77"/>
      <c r="D167" s="77"/>
      <c r="E167" s="77"/>
      <c r="F167" s="77"/>
      <c r="G167" s="78" t="s">
        <v>1546</v>
      </c>
      <c r="H167" s="51">
        <f>SUM(H168:H191)/2</f>
        <v>0</v>
      </c>
      <c r="I167" s="51">
        <f>SUM(I168:I191)/2</f>
        <v>6409</v>
      </c>
      <c r="J167" s="51">
        <f>SUM(J168:J191)/2</f>
        <v>5377</v>
      </c>
      <c r="K167" s="51"/>
      <c r="L167" s="51"/>
    </row>
    <row r="168" s="68" customFormat="1" ht="20.1" customHeight="1" spans="1:12">
      <c r="A168" s="77"/>
      <c r="B168" s="77"/>
      <c r="C168" s="77"/>
      <c r="D168" s="77"/>
      <c r="E168" s="77"/>
      <c r="F168" s="77"/>
      <c r="G168" s="54" t="s">
        <v>1547</v>
      </c>
      <c r="H168" s="51">
        <f>SUM(H169:H171)</f>
        <v>0</v>
      </c>
      <c r="I168" s="51">
        <f>SUM(I169:I171)</f>
        <v>5500</v>
      </c>
      <c r="J168" s="51">
        <f>SUM(J169:J171)</f>
        <v>0</v>
      </c>
      <c r="K168" s="51"/>
      <c r="L168" s="51"/>
    </row>
    <row r="169" s="68" customFormat="1" ht="20.1" customHeight="1" spans="1:12">
      <c r="A169" s="77"/>
      <c r="B169" s="77"/>
      <c r="C169" s="77"/>
      <c r="D169" s="77"/>
      <c r="E169" s="77"/>
      <c r="F169" s="77"/>
      <c r="G169" s="54" t="s">
        <v>1548</v>
      </c>
      <c r="H169" s="51"/>
      <c r="I169" s="51"/>
      <c r="J169" s="51"/>
      <c r="K169" s="51"/>
      <c r="L169" s="51"/>
    </row>
    <row r="170" s="68" customFormat="1" ht="20.1" customHeight="1" spans="1:12">
      <c r="A170" s="77"/>
      <c r="B170" s="77"/>
      <c r="C170" s="77"/>
      <c r="D170" s="77"/>
      <c r="E170" s="77"/>
      <c r="F170" s="77"/>
      <c r="G170" s="54" t="s">
        <v>1549</v>
      </c>
      <c r="H170" s="51"/>
      <c r="I170" s="51">
        <v>5500</v>
      </c>
      <c r="J170" s="51"/>
      <c r="K170" s="51"/>
      <c r="L170" s="51"/>
    </row>
    <row r="171" s="68" customFormat="1" ht="20.1" customHeight="1" spans="1:12">
      <c r="A171" s="77"/>
      <c r="B171" s="77"/>
      <c r="C171" s="77"/>
      <c r="D171" s="77"/>
      <c r="E171" s="77"/>
      <c r="F171" s="77"/>
      <c r="G171" s="54" t="s">
        <v>1550</v>
      </c>
      <c r="H171" s="51"/>
      <c r="I171" s="51"/>
      <c r="J171" s="51"/>
      <c r="K171" s="51"/>
      <c r="L171" s="51"/>
    </row>
    <row r="172" s="68" customFormat="1" ht="20.1" customHeight="1" spans="1:12">
      <c r="A172" s="77"/>
      <c r="B172" s="77"/>
      <c r="C172" s="77"/>
      <c r="D172" s="77"/>
      <c r="E172" s="77"/>
      <c r="F172" s="77"/>
      <c r="G172" s="54" t="s">
        <v>1551</v>
      </c>
      <c r="H172" s="51">
        <f>SUM(H173:H180)</f>
        <v>0</v>
      </c>
      <c r="I172" s="51">
        <f>SUM(I173:I180)</f>
        <v>0</v>
      </c>
      <c r="J172" s="51">
        <f>SUM(J173:J180)</f>
        <v>0</v>
      </c>
      <c r="K172" s="51"/>
      <c r="L172" s="51"/>
    </row>
    <row r="173" s="68" customFormat="1" ht="20.1" customHeight="1" spans="1:12">
      <c r="A173" s="77"/>
      <c r="B173" s="77"/>
      <c r="C173" s="77"/>
      <c r="D173" s="77"/>
      <c r="E173" s="77"/>
      <c r="F173" s="77"/>
      <c r="G173" s="54" t="s">
        <v>1552</v>
      </c>
      <c r="H173" s="51"/>
      <c r="I173" s="51"/>
      <c r="J173" s="51"/>
      <c r="K173" s="51"/>
      <c r="L173" s="51"/>
    </row>
    <row r="174" s="68" customFormat="1" ht="20.1" customHeight="1" spans="1:12">
      <c r="A174" s="77"/>
      <c r="B174" s="77"/>
      <c r="C174" s="77"/>
      <c r="D174" s="77"/>
      <c r="E174" s="77"/>
      <c r="F174" s="77"/>
      <c r="G174" s="54" t="s">
        <v>1553</v>
      </c>
      <c r="H174" s="51"/>
      <c r="I174" s="51"/>
      <c r="J174" s="51"/>
      <c r="K174" s="51"/>
      <c r="L174" s="51"/>
    </row>
    <row r="175" s="68" customFormat="1" ht="20.1" customHeight="1" spans="1:12">
      <c r="A175" s="77"/>
      <c r="B175" s="77"/>
      <c r="C175" s="77"/>
      <c r="D175" s="77"/>
      <c r="E175" s="77"/>
      <c r="F175" s="77"/>
      <c r="G175" s="54" t="s">
        <v>1554</v>
      </c>
      <c r="H175" s="51"/>
      <c r="I175" s="51"/>
      <c r="J175" s="51"/>
      <c r="K175" s="51"/>
      <c r="L175" s="51"/>
    </row>
    <row r="176" s="68" customFormat="1" ht="20.1" customHeight="1" spans="1:12">
      <c r="A176" s="77"/>
      <c r="B176" s="77"/>
      <c r="C176" s="77"/>
      <c r="D176" s="77"/>
      <c r="E176" s="77"/>
      <c r="F176" s="77"/>
      <c r="G176" s="54" t="s">
        <v>1555</v>
      </c>
      <c r="H176" s="51"/>
      <c r="I176" s="51"/>
      <c r="J176" s="51"/>
      <c r="K176" s="51"/>
      <c r="L176" s="51"/>
    </row>
    <row r="177" s="68" customFormat="1" ht="20.1" customHeight="1" spans="1:12">
      <c r="A177" s="77"/>
      <c r="B177" s="77"/>
      <c r="C177" s="77"/>
      <c r="D177" s="77"/>
      <c r="E177" s="77"/>
      <c r="F177" s="77"/>
      <c r="G177" s="54" t="s">
        <v>1556</v>
      </c>
      <c r="H177" s="51"/>
      <c r="I177" s="51"/>
      <c r="J177" s="51"/>
      <c r="K177" s="51"/>
      <c r="L177" s="51"/>
    </row>
    <row r="178" s="68" customFormat="1" ht="20.1" customHeight="1" spans="1:12">
      <c r="A178" s="77"/>
      <c r="B178" s="77"/>
      <c r="C178" s="77"/>
      <c r="D178" s="77"/>
      <c r="E178" s="77"/>
      <c r="F178" s="77"/>
      <c r="G178" s="54" t="s">
        <v>1557</v>
      </c>
      <c r="H178" s="51"/>
      <c r="I178" s="51"/>
      <c r="J178" s="51"/>
      <c r="K178" s="51"/>
      <c r="L178" s="51"/>
    </row>
    <row r="179" s="68" customFormat="1" ht="20.1" customHeight="1" spans="1:12">
      <c r="A179" s="77"/>
      <c r="B179" s="77"/>
      <c r="C179" s="77"/>
      <c r="D179" s="77"/>
      <c r="E179" s="77"/>
      <c r="F179" s="77"/>
      <c r="G179" s="54" t="s">
        <v>1558</v>
      </c>
      <c r="H179" s="51"/>
      <c r="I179" s="51"/>
      <c r="J179" s="51"/>
      <c r="K179" s="51"/>
      <c r="L179" s="51"/>
    </row>
    <row r="180" s="68" customFormat="1" ht="20.1" customHeight="1" spans="1:12">
      <c r="A180" s="77"/>
      <c r="B180" s="77"/>
      <c r="C180" s="77"/>
      <c r="D180" s="77"/>
      <c r="E180" s="77"/>
      <c r="F180" s="77"/>
      <c r="G180" s="54" t="s">
        <v>1559</v>
      </c>
      <c r="H180" s="51"/>
      <c r="I180" s="51"/>
      <c r="J180" s="51"/>
      <c r="K180" s="51"/>
      <c r="L180" s="51"/>
    </row>
    <row r="181" s="68" customFormat="1" ht="20.1" customHeight="1" spans="1:12">
      <c r="A181" s="77"/>
      <c r="B181" s="77"/>
      <c r="C181" s="77"/>
      <c r="D181" s="77"/>
      <c r="E181" s="77"/>
      <c r="F181" s="77"/>
      <c r="G181" s="54" t="s">
        <v>1560</v>
      </c>
      <c r="H181" s="51">
        <f>SUM(H182:H191)</f>
        <v>0</v>
      </c>
      <c r="I181" s="51">
        <f>SUM(I182:I191)</f>
        <v>909</v>
      </c>
      <c r="J181" s="51">
        <f>SUM(J182:J191)</f>
        <v>5377</v>
      </c>
      <c r="K181" s="51"/>
      <c r="L181" s="51"/>
    </row>
    <row r="182" s="68" customFormat="1" ht="20.1" customHeight="1" spans="1:12">
      <c r="A182" s="77"/>
      <c r="B182" s="77"/>
      <c r="C182" s="77"/>
      <c r="D182" s="77"/>
      <c r="E182" s="77"/>
      <c r="F182" s="77"/>
      <c r="G182" s="54" t="s">
        <v>1561</v>
      </c>
      <c r="H182" s="51"/>
      <c r="I182" s="83">
        <v>651</v>
      </c>
      <c r="J182" s="51">
        <v>3370</v>
      </c>
      <c r="K182" s="51"/>
      <c r="L182" s="51"/>
    </row>
    <row r="183" s="68" customFormat="1" ht="20.1" customHeight="1" spans="1:12">
      <c r="A183" s="77"/>
      <c r="B183" s="77"/>
      <c r="C183" s="77"/>
      <c r="D183" s="77"/>
      <c r="E183" s="77"/>
      <c r="F183" s="77"/>
      <c r="G183" s="54" t="s">
        <v>1562</v>
      </c>
      <c r="H183" s="51"/>
      <c r="I183" s="83">
        <v>67</v>
      </c>
      <c r="J183" s="51"/>
      <c r="K183" s="51"/>
      <c r="L183" s="51"/>
    </row>
    <row r="184" s="68" customFormat="1" ht="20.1" customHeight="1" spans="1:12">
      <c r="A184" s="77"/>
      <c r="B184" s="77"/>
      <c r="C184" s="77"/>
      <c r="D184" s="77"/>
      <c r="E184" s="77"/>
      <c r="F184" s="77"/>
      <c r="G184" s="54" t="s">
        <v>1563</v>
      </c>
      <c r="H184" s="51"/>
      <c r="I184" s="83">
        <v>22</v>
      </c>
      <c r="J184" s="51">
        <v>300</v>
      </c>
      <c r="K184" s="51"/>
      <c r="L184" s="51"/>
    </row>
    <row r="185" s="68" customFormat="1" ht="20.1" customHeight="1" spans="1:12">
      <c r="A185" s="77"/>
      <c r="B185" s="77"/>
      <c r="C185" s="77"/>
      <c r="D185" s="77"/>
      <c r="E185" s="77"/>
      <c r="F185" s="77"/>
      <c r="G185" s="54" t="s">
        <v>1564</v>
      </c>
      <c r="H185" s="51"/>
      <c r="I185" s="83">
        <v>0</v>
      </c>
      <c r="J185" s="51">
        <v>707</v>
      </c>
      <c r="K185" s="51"/>
      <c r="L185" s="51"/>
    </row>
    <row r="186" s="68" customFormat="1" ht="20.1" customHeight="1" spans="1:12">
      <c r="A186" s="77"/>
      <c r="B186" s="77"/>
      <c r="C186" s="77"/>
      <c r="D186" s="77"/>
      <c r="E186" s="77"/>
      <c r="F186" s="77"/>
      <c r="G186" s="54" t="s">
        <v>1565</v>
      </c>
      <c r="H186" s="51"/>
      <c r="I186" s="83">
        <v>37</v>
      </c>
      <c r="J186" s="51"/>
      <c r="K186" s="51"/>
      <c r="L186" s="51"/>
    </row>
    <row r="187" s="68" customFormat="1" ht="20.1" customHeight="1" spans="1:12">
      <c r="A187" s="77"/>
      <c r="B187" s="77"/>
      <c r="C187" s="77"/>
      <c r="D187" s="77"/>
      <c r="E187" s="77"/>
      <c r="F187" s="77"/>
      <c r="G187" s="54" t="s">
        <v>1566</v>
      </c>
      <c r="H187" s="51"/>
      <c r="I187" s="51"/>
      <c r="J187" s="51">
        <v>1000</v>
      </c>
      <c r="K187" s="51"/>
      <c r="L187" s="51"/>
    </row>
    <row r="188" s="68" customFormat="1" ht="20.1" customHeight="1" spans="1:12">
      <c r="A188" s="77"/>
      <c r="B188" s="77"/>
      <c r="C188" s="77"/>
      <c r="D188" s="77"/>
      <c r="E188" s="77"/>
      <c r="F188" s="77"/>
      <c r="G188" s="81" t="s">
        <v>1567</v>
      </c>
      <c r="H188" s="51"/>
      <c r="I188" s="51"/>
      <c r="J188" s="51"/>
      <c r="K188" s="51"/>
      <c r="L188" s="51"/>
    </row>
    <row r="189" s="68" customFormat="1" ht="20.1" customHeight="1" spans="1:12">
      <c r="A189" s="77"/>
      <c r="B189" s="77"/>
      <c r="C189" s="77"/>
      <c r="D189" s="77"/>
      <c r="E189" s="77"/>
      <c r="F189" s="77"/>
      <c r="G189" s="54" t="s">
        <v>1568</v>
      </c>
      <c r="H189" s="51"/>
      <c r="I189" s="51"/>
      <c r="J189" s="51"/>
      <c r="K189" s="51"/>
      <c r="L189" s="51"/>
    </row>
    <row r="190" s="68" customFormat="1" ht="20.1" customHeight="1" spans="1:12">
      <c r="A190" s="77"/>
      <c r="B190" s="77"/>
      <c r="C190" s="77"/>
      <c r="D190" s="77"/>
      <c r="E190" s="77"/>
      <c r="F190" s="77"/>
      <c r="G190" s="54" t="s">
        <v>1569</v>
      </c>
      <c r="H190" s="51"/>
      <c r="I190" s="51">
        <v>132</v>
      </c>
      <c r="J190" s="51"/>
      <c r="K190" s="51"/>
      <c r="L190" s="51"/>
    </row>
    <row r="191" s="68" customFormat="1" ht="20.1" customHeight="1" spans="1:12">
      <c r="A191" s="77"/>
      <c r="B191" s="77"/>
      <c r="C191" s="77"/>
      <c r="D191" s="77"/>
      <c r="E191" s="77"/>
      <c r="F191" s="77"/>
      <c r="G191" s="54" t="s">
        <v>1570</v>
      </c>
      <c r="H191" s="51"/>
      <c r="I191" s="51"/>
      <c r="J191" s="51"/>
      <c r="K191" s="51"/>
      <c r="L191" s="51"/>
    </row>
    <row r="192" s="68" customFormat="1" ht="20.1" customHeight="1" spans="1:12">
      <c r="A192" s="77"/>
      <c r="B192" s="77"/>
      <c r="C192" s="77"/>
      <c r="D192" s="77"/>
      <c r="E192" s="77"/>
      <c r="F192" s="77"/>
      <c r="G192" s="78" t="s">
        <v>1571</v>
      </c>
      <c r="H192" s="51">
        <f>SUM(H193:H207)</f>
        <v>0</v>
      </c>
      <c r="I192" s="51">
        <f>SUM(I193:I207)</f>
        <v>2170</v>
      </c>
      <c r="J192" s="51">
        <f>SUM(J193:J207)</f>
        <v>0</v>
      </c>
      <c r="K192" s="51"/>
      <c r="L192" s="51"/>
    </row>
    <row r="193" s="68" customFormat="1" ht="20.1" customHeight="1" spans="1:12">
      <c r="A193" s="77"/>
      <c r="B193" s="77"/>
      <c r="C193" s="77"/>
      <c r="D193" s="77"/>
      <c r="E193" s="77"/>
      <c r="F193" s="77"/>
      <c r="G193" s="78" t="s">
        <v>1572</v>
      </c>
      <c r="H193" s="51"/>
      <c r="I193" s="51"/>
      <c r="J193" s="51"/>
      <c r="K193" s="51"/>
      <c r="L193" s="51"/>
    </row>
    <row r="194" s="68" customFormat="1" ht="20.1" customHeight="1" spans="1:12">
      <c r="A194" s="77"/>
      <c r="B194" s="77"/>
      <c r="C194" s="77"/>
      <c r="D194" s="77"/>
      <c r="E194" s="77"/>
      <c r="F194" s="77"/>
      <c r="G194" s="78" t="s">
        <v>1573</v>
      </c>
      <c r="H194" s="51"/>
      <c r="I194" s="51"/>
      <c r="J194" s="51"/>
      <c r="K194" s="51"/>
      <c r="L194" s="51"/>
    </row>
    <row r="195" s="68" customFormat="1" ht="20.1" customHeight="1" spans="1:12">
      <c r="A195" s="77"/>
      <c r="B195" s="77"/>
      <c r="C195" s="77"/>
      <c r="D195" s="77"/>
      <c r="E195" s="77"/>
      <c r="F195" s="77"/>
      <c r="G195" s="78" t="s">
        <v>1574</v>
      </c>
      <c r="H195" s="51"/>
      <c r="I195" s="51">
        <v>879</v>
      </c>
      <c r="J195" s="51"/>
      <c r="K195" s="51"/>
      <c r="L195" s="51"/>
    </row>
    <row r="196" s="68" customFormat="1" ht="20.1" customHeight="1" spans="1:12">
      <c r="A196" s="77"/>
      <c r="B196" s="77"/>
      <c r="C196" s="77"/>
      <c r="D196" s="77"/>
      <c r="E196" s="77"/>
      <c r="F196" s="77"/>
      <c r="G196" s="78" t="s">
        <v>1575</v>
      </c>
      <c r="H196" s="51"/>
      <c r="I196" s="51"/>
      <c r="J196" s="51"/>
      <c r="K196" s="51"/>
      <c r="L196" s="51"/>
    </row>
    <row r="197" s="68" customFormat="1" ht="20.1" customHeight="1" spans="1:12">
      <c r="A197" s="77"/>
      <c r="B197" s="77"/>
      <c r="C197" s="77"/>
      <c r="D197" s="77"/>
      <c r="E197" s="77"/>
      <c r="F197" s="77"/>
      <c r="G197" s="78" t="s">
        <v>1576</v>
      </c>
      <c r="H197" s="51"/>
      <c r="I197" s="51"/>
      <c r="J197" s="51"/>
      <c r="K197" s="51"/>
      <c r="L197" s="51"/>
    </row>
    <row r="198" s="68" customFormat="1" ht="20.1" customHeight="1" spans="1:12">
      <c r="A198" s="77"/>
      <c r="B198" s="77"/>
      <c r="C198" s="77"/>
      <c r="D198" s="77"/>
      <c r="E198" s="77"/>
      <c r="F198" s="77"/>
      <c r="G198" s="78" t="s">
        <v>1577</v>
      </c>
      <c r="H198" s="51"/>
      <c r="I198" s="51"/>
      <c r="J198" s="51"/>
      <c r="K198" s="51"/>
      <c r="L198" s="51"/>
    </row>
    <row r="199" s="68" customFormat="1" ht="20.1" customHeight="1" spans="1:12">
      <c r="A199" s="77"/>
      <c r="B199" s="77"/>
      <c r="C199" s="77"/>
      <c r="D199" s="77"/>
      <c r="E199" s="77"/>
      <c r="F199" s="77"/>
      <c r="G199" s="78" t="s">
        <v>1578</v>
      </c>
      <c r="H199" s="51"/>
      <c r="I199" s="51"/>
      <c r="J199" s="51"/>
      <c r="K199" s="51"/>
      <c r="L199" s="51"/>
    </row>
    <row r="200" s="68" customFormat="1" ht="20.1" customHeight="1" spans="1:12">
      <c r="A200" s="77"/>
      <c r="B200" s="77"/>
      <c r="C200" s="77"/>
      <c r="D200" s="77"/>
      <c r="E200" s="77"/>
      <c r="F200" s="77"/>
      <c r="G200" s="78" t="s">
        <v>1579</v>
      </c>
      <c r="H200" s="51"/>
      <c r="I200" s="51"/>
      <c r="J200" s="51"/>
      <c r="K200" s="51"/>
      <c r="L200" s="51"/>
    </row>
    <row r="201" s="68" customFormat="1" ht="20.1" customHeight="1" spans="1:12">
      <c r="A201" s="77"/>
      <c r="B201" s="77"/>
      <c r="C201" s="77"/>
      <c r="D201" s="77"/>
      <c r="E201" s="77"/>
      <c r="F201" s="77"/>
      <c r="G201" s="78" t="s">
        <v>1580</v>
      </c>
      <c r="H201" s="51"/>
      <c r="I201" s="51"/>
      <c r="J201" s="51"/>
      <c r="K201" s="51"/>
      <c r="L201" s="51"/>
    </row>
    <row r="202" s="68" customFormat="1" ht="20.1" customHeight="1" spans="1:12">
      <c r="A202" s="77"/>
      <c r="B202" s="77"/>
      <c r="C202" s="77"/>
      <c r="D202" s="77"/>
      <c r="E202" s="77"/>
      <c r="F202" s="77"/>
      <c r="G202" s="78" t="s">
        <v>1581</v>
      </c>
      <c r="H202" s="51"/>
      <c r="I202" s="51"/>
      <c r="J202" s="51"/>
      <c r="K202" s="51"/>
      <c r="L202" s="51"/>
    </row>
    <row r="203" s="68" customFormat="1" ht="20.1" customHeight="1" spans="1:12">
      <c r="A203" s="77"/>
      <c r="B203" s="77"/>
      <c r="C203" s="77"/>
      <c r="D203" s="77"/>
      <c r="E203" s="77"/>
      <c r="F203" s="77"/>
      <c r="G203" s="78" t="s">
        <v>1582</v>
      </c>
      <c r="H203" s="51"/>
      <c r="I203" s="51">
        <v>1117</v>
      </c>
      <c r="J203" s="51"/>
      <c r="K203" s="51"/>
      <c r="L203" s="51"/>
    </row>
    <row r="204" s="68" customFormat="1" ht="20.1" customHeight="1" spans="1:12">
      <c r="A204" s="77"/>
      <c r="B204" s="77"/>
      <c r="C204" s="77"/>
      <c r="D204" s="77"/>
      <c r="E204" s="77"/>
      <c r="F204" s="77"/>
      <c r="G204" s="78" t="s">
        <v>1583</v>
      </c>
      <c r="H204" s="51"/>
      <c r="I204" s="51"/>
      <c r="J204" s="51"/>
      <c r="K204" s="51"/>
      <c r="L204" s="51"/>
    </row>
    <row r="205" s="68" customFormat="1" ht="20.1" customHeight="1" spans="1:12">
      <c r="A205" s="77"/>
      <c r="B205" s="77"/>
      <c r="C205" s="77"/>
      <c r="D205" s="77"/>
      <c r="E205" s="77"/>
      <c r="F205" s="77"/>
      <c r="G205" s="78" t="s">
        <v>1584</v>
      </c>
      <c r="H205" s="51"/>
      <c r="I205" s="51"/>
      <c r="J205" s="51"/>
      <c r="K205" s="51"/>
      <c r="L205" s="51"/>
    </row>
    <row r="206" s="68" customFormat="1" ht="20.1" customHeight="1" spans="1:12">
      <c r="A206" s="77"/>
      <c r="B206" s="77"/>
      <c r="C206" s="77"/>
      <c r="D206" s="77"/>
      <c r="E206" s="77"/>
      <c r="F206" s="77"/>
      <c r="G206" s="78" t="s">
        <v>1585</v>
      </c>
      <c r="H206" s="51"/>
      <c r="I206" s="51">
        <v>174</v>
      </c>
      <c r="J206" s="51"/>
      <c r="K206" s="51"/>
      <c r="L206" s="51"/>
    </row>
    <row r="207" s="68" customFormat="1" ht="20.1" customHeight="1" spans="1:12">
      <c r="A207" s="77"/>
      <c r="B207" s="77"/>
      <c r="C207" s="77"/>
      <c r="D207" s="77"/>
      <c r="E207" s="77"/>
      <c r="F207" s="77"/>
      <c r="G207" s="78" t="s">
        <v>1586</v>
      </c>
      <c r="H207" s="51"/>
      <c r="I207" s="51"/>
      <c r="J207" s="51"/>
      <c r="K207" s="51"/>
      <c r="L207" s="51"/>
    </row>
    <row r="208" s="68" customFormat="1" ht="20.1" customHeight="1" spans="1:12">
      <c r="A208" s="77"/>
      <c r="B208" s="77"/>
      <c r="C208" s="77"/>
      <c r="D208" s="77"/>
      <c r="E208" s="77"/>
      <c r="F208" s="77"/>
      <c r="G208" s="78" t="s">
        <v>1587</v>
      </c>
      <c r="H208" s="51">
        <f>SUM(H209:H223)</f>
        <v>0</v>
      </c>
      <c r="I208" s="51">
        <f>SUM(I209:I223)</f>
        <v>8</v>
      </c>
      <c r="J208" s="51">
        <f>SUM(J209:J223)</f>
        <v>0</v>
      </c>
      <c r="K208" s="51"/>
      <c r="L208" s="51"/>
    </row>
    <row r="209" s="68" customFormat="1" ht="20.1" customHeight="1" spans="1:12">
      <c r="A209" s="77"/>
      <c r="B209" s="77"/>
      <c r="C209" s="77"/>
      <c r="D209" s="77"/>
      <c r="E209" s="77"/>
      <c r="F209" s="77"/>
      <c r="G209" s="78" t="s">
        <v>1588</v>
      </c>
      <c r="H209" s="51"/>
      <c r="I209" s="51"/>
      <c r="J209" s="51"/>
      <c r="K209" s="51"/>
      <c r="L209" s="51"/>
    </row>
    <row r="210" s="68" customFormat="1" ht="20.1" customHeight="1" spans="1:12">
      <c r="A210" s="77"/>
      <c r="B210" s="77"/>
      <c r="C210" s="77"/>
      <c r="D210" s="77"/>
      <c r="E210" s="77"/>
      <c r="F210" s="77"/>
      <c r="G210" s="78" t="s">
        <v>1589</v>
      </c>
      <c r="H210" s="51"/>
      <c r="I210" s="51"/>
      <c r="J210" s="51"/>
      <c r="K210" s="51"/>
      <c r="L210" s="51"/>
    </row>
    <row r="211" s="68" customFormat="1" ht="20.1" customHeight="1" spans="1:12">
      <c r="A211" s="77"/>
      <c r="B211" s="77"/>
      <c r="C211" s="77"/>
      <c r="D211" s="77"/>
      <c r="E211" s="77"/>
      <c r="F211" s="77"/>
      <c r="G211" s="78" t="s">
        <v>1590</v>
      </c>
      <c r="H211" s="51"/>
      <c r="I211" s="51">
        <v>2</v>
      </c>
      <c r="J211" s="51"/>
      <c r="K211" s="51"/>
      <c r="L211" s="51"/>
    </row>
    <row r="212" s="68" customFormat="1" ht="20.1" customHeight="1" spans="1:12">
      <c r="A212" s="77"/>
      <c r="B212" s="77"/>
      <c r="C212" s="77"/>
      <c r="D212" s="77"/>
      <c r="E212" s="77"/>
      <c r="F212" s="77"/>
      <c r="G212" s="78" t="s">
        <v>1591</v>
      </c>
      <c r="H212" s="51"/>
      <c r="I212" s="51"/>
      <c r="J212" s="51"/>
      <c r="K212" s="51"/>
      <c r="L212" s="51"/>
    </row>
    <row r="213" s="68" customFormat="1" ht="20.1" customHeight="1" spans="1:12">
      <c r="A213" s="77"/>
      <c r="B213" s="77"/>
      <c r="C213" s="77"/>
      <c r="D213" s="77"/>
      <c r="E213" s="77"/>
      <c r="F213" s="77"/>
      <c r="G213" s="78" t="s">
        <v>1592</v>
      </c>
      <c r="H213" s="51"/>
      <c r="I213" s="51"/>
      <c r="J213" s="51"/>
      <c r="K213" s="51"/>
      <c r="L213" s="51"/>
    </row>
    <row r="214" s="68" customFormat="1" ht="20.1" customHeight="1" spans="1:12">
      <c r="A214" s="77"/>
      <c r="B214" s="77"/>
      <c r="C214" s="77"/>
      <c r="D214" s="77"/>
      <c r="E214" s="77"/>
      <c r="F214" s="77"/>
      <c r="G214" s="78" t="s">
        <v>1593</v>
      </c>
      <c r="H214" s="51"/>
      <c r="I214" s="51"/>
      <c r="J214" s="51"/>
      <c r="K214" s="51"/>
      <c r="L214" s="51"/>
    </row>
    <row r="215" s="68" customFormat="1" ht="20.1" customHeight="1" spans="1:12">
      <c r="A215" s="77"/>
      <c r="B215" s="77"/>
      <c r="C215" s="77"/>
      <c r="D215" s="77"/>
      <c r="E215" s="77"/>
      <c r="F215" s="77"/>
      <c r="G215" s="78" t="s">
        <v>1594</v>
      </c>
      <c r="H215" s="51"/>
      <c r="I215" s="51"/>
      <c r="J215" s="51"/>
      <c r="K215" s="51"/>
      <c r="L215" s="51"/>
    </row>
    <row r="216" s="68" customFormat="1" ht="20.1" customHeight="1" spans="1:12">
      <c r="A216" s="77"/>
      <c r="B216" s="77"/>
      <c r="C216" s="77"/>
      <c r="D216" s="77"/>
      <c r="E216" s="77"/>
      <c r="F216" s="77"/>
      <c r="G216" s="78" t="s">
        <v>1595</v>
      </c>
      <c r="H216" s="51"/>
      <c r="I216" s="51"/>
      <c r="J216" s="51"/>
      <c r="K216" s="51"/>
      <c r="L216" s="51"/>
    </row>
    <row r="217" s="68" customFormat="1" ht="20.1" customHeight="1" spans="1:12">
      <c r="A217" s="77"/>
      <c r="B217" s="77"/>
      <c r="C217" s="77"/>
      <c r="D217" s="77"/>
      <c r="E217" s="77"/>
      <c r="F217" s="77"/>
      <c r="G217" s="78" t="s">
        <v>1596</v>
      </c>
      <c r="H217" s="51"/>
      <c r="I217" s="51"/>
      <c r="J217" s="51"/>
      <c r="K217" s="51"/>
      <c r="L217" s="51"/>
    </row>
    <row r="218" s="68" customFormat="1" ht="20.1" customHeight="1" spans="1:12">
      <c r="A218" s="77"/>
      <c r="B218" s="77"/>
      <c r="C218" s="77"/>
      <c r="D218" s="77"/>
      <c r="E218" s="77"/>
      <c r="F218" s="77"/>
      <c r="G218" s="78" t="s">
        <v>1597</v>
      </c>
      <c r="H218" s="51"/>
      <c r="I218" s="51"/>
      <c r="J218" s="51"/>
      <c r="K218" s="51"/>
      <c r="L218" s="51"/>
    </row>
    <row r="219" s="68" customFormat="1" ht="20.1" customHeight="1" spans="1:12">
      <c r="A219" s="77"/>
      <c r="B219" s="77"/>
      <c r="C219" s="77"/>
      <c r="D219" s="77"/>
      <c r="E219" s="77"/>
      <c r="F219" s="77"/>
      <c r="G219" s="78" t="s">
        <v>1598</v>
      </c>
      <c r="H219" s="51"/>
      <c r="I219" s="51"/>
      <c r="J219" s="51"/>
      <c r="K219" s="51"/>
      <c r="L219" s="51"/>
    </row>
    <row r="220" s="68" customFormat="1" ht="20.1" customHeight="1" spans="1:12">
      <c r="A220" s="77"/>
      <c r="B220" s="77"/>
      <c r="C220" s="77"/>
      <c r="D220" s="77"/>
      <c r="E220" s="77"/>
      <c r="F220" s="77"/>
      <c r="G220" s="78" t="s">
        <v>1599</v>
      </c>
      <c r="H220" s="51"/>
      <c r="I220" s="51"/>
      <c r="J220" s="51"/>
      <c r="K220" s="51"/>
      <c r="L220" s="51"/>
    </row>
    <row r="221" s="68" customFormat="1" ht="20.1" customHeight="1" spans="1:12">
      <c r="A221" s="77"/>
      <c r="B221" s="77"/>
      <c r="C221" s="77"/>
      <c r="D221" s="77"/>
      <c r="E221" s="77"/>
      <c r="F221" s="77"/>
      <c r="G221" s="78" t="s">
        <v>1600</v>
      </c>
      <c r="H221" s="51"/>
      <c r="I221" s="51"/>
      <c r="J221" s="51"/>
      <c r="K221" s="51"/>
      <c r="L221" s="51"/>
    </row>
    <row r="222" s="68" customFormat="1" ht="20.1" customHeight="1" spans="1:12">
      <c r="A222" s="77"/>
      <c r="B222" s="77"/>
      <c r="C222" s="77"/>
      <c r="D222" s="77"/>
      <c r="E222" s="77"/>
      <c r="F222" s="77"/>
      <c r="G222" s="78" t="s">
        <v>1601</v>
      </c>
      <c r="H222" s="51"/>
      <c r="I222" s="51">
        <v>6</v>
      </c>
      <c r="J222" s="51"/>
      <c r="K222" s="51"/>
      <c r="L222" s="51"/>
    </row>
    <row r="223" s="68" customFormat="1" ht="20.1" customHeight="1" spans="1:12">
      <c r="A223" s="77"/>
      <c r="B223" s="77"/>
      <c r="C223" s="77"/>
      <c r="D223" s="77"/>
      <c r="E223" s="77"/>
      <c r="F223" s="77"/>
      <c r="G223" s="78" t="s">
        <v>1602</v>
      </c>
      <c r="H223" s="51"/>
      <c r="I223" s="51"/>
      <c r="J223" s="51"/>
      <c r="K223" s="51"/>
      <c r="L223" s="51"/>
    </row>
    <row r="224" s="68" customFormat="1" ht="20.1" customHeight="1" spans="1:12">
      <c r="A224" s="77"/>
      <c r="B224" s="77"/>
      <c r="C224" s="77"/>
      <c r="D224" s="77"/>
      <c r="E224" s="77"/>
      <c r="F224" s="77"/>
      <c r="G224" s="78" t="s">
        <v>1603</v>
      </c>
      <c r="H224" s="51">
        <f>SUM(H225,H238)</f>
        <v>0</v>
      </c>
      <c r="I224" s="51">
        <f>SUM(I225,I238)</f>
        <v>0</v>
      </c>
      <c r="J224" s="51">
        <f>SUM(J225,J238)</f>
        <v>0</v>
      </c>
      <c r="K224" s="51"/>
      <c r="L224" s="51"/>
    </row>
    <row r="225" s="68" customFormat="1" ht="20.1" customHeight="1" spans="1:12">
      <c r="A225" s="77"/>
      <c r="B225" s="77"/>
      <c r="C225" s="77"/>
      <c r="D225" s="77"/>
      <c r="E225" s="77"/>
      <c r="F225" s="77"/>
      <c r="G225" s="78" t="s">
        <v>1604</v>
      </c>
      <c r="H225" s="51">
        <f>SUM(H226:H237)</f>
        <v>0</v>
      </c>
      <c r="I225" s="51">
        <f>SUM(I226:I237)</f>
        <v>0</v>
      </c>
      <c r="J225" s="51">
        <f>SUM(J226:J237)</f>
        <v>0</v>
      </c>
      <c r="K225" s="51"/>
      <c r="L225" s="51"/>
    </row>
    <row r="226" s="68" customFormat="1" ht="20.1" customHeight="1" spans="1:12">
      <c r="A226" s="77"/>
      <c r="B226" s="77"/>
      <c r="C226" s="77"/>
      <c r="D226" s="77"/>
      <c r="E226" s="77"/>
      <c r="F226" s="77"/>
      <c r="G226" s="78" t="s">
        <v>1605</v>
      </c>
      <c r="H226" s="51"/>
      <c r="I226" s="51"/>
      <c r="J226" s="51"/>
      <c r="K226" s="51"/>
      <c r="L226" s="51"/>
    </row>
    <row r="227" s="68" customFormat="1" ht="20.1" customHeight="1" spans="1:12">
      <c r="A227" s="77"/>
      <c r="B227" s="77"/>
      <c r="C227" s="77"/>
      <c r="D227" s="77"/>
      <c r="E227" s="77"/>
      <c r="F227" s="77"/>
      <c r="G227" s="78" t="s">
        <v>1606</v>
      </c>
      <c r="H227" s="51"/>
      <c r="I227" s="51"/>
      <c r="J227" s="51"/>
      <c r="K227" s="51"/>
      <c r="L227" s="51"/>
    </row>
    <row r="228" s="68" customFormat="1" ht="20.1" customHeight="1" spans="1:12">
      <c r="A228" s="77"/>
      <c r="B228" s="77"/>
      <c r="C228" s="77"/>
      <c r="D228" s="77"/>
      <c r="E228" s="77"/>
      <c r="F228" s="77"/>
      <c r="G228" s="78" t="s">
        <v>1607</v>
      </c>
      <c r="H228" s="51"/>
      <c r="I228" s="51"/>
      <c r="J228" s="51"/>
      <c r="K228" s="51"/>
      <c r="L228" s="51"/>
    </row>
    <row r="229" s="68" customFormat="1" ht="20.1" customHeight="1" spans="1:12">
      <c r="A229" s="77"/>
      <c r="B229" s="77"/>
      <c r="C229" s="77"/>
      <c r="D229" s="77"/>
      <c r="E229" s="77"/>
      <c r="F229" s="77"/>
      <c r="G229" s="78" t="s">
        <v>1608</v>
      </c>
      <c r="H229" s="51"/>
      <c r="I229" s="51"/>
      <c r="J229" s="51"/>
      <c r="K229" s="51"/>
      <c r="L229" s="51"/>
    </row>
    <row r="230" s="68" customFormat="1" ht="20.1" customHeight="1" spans="1:12">
      <c r="A230" s="77"/>
      <c r="B230" s="77"/>
      <c r="C230" s="77"/>
      <c r="D230" s="77"/>
      <c r="E230" s="77"/>
      <c r="F230" s="77"/>
      <c r="G230" s="78" t="s">
        <v>1609</v>
      </c>
      <c r="H230" s="51"/>
      <c r="I230" s="51"/>
      <c r="J230" s="51"/>
      <c r="K230" s="51"/>
      <c r="L230" s="51"/>
    </row>
    <row r="231" s="68" customFormat="1" ht="20.1" customHeight="1" spans="1:12">
      <c r="A231" s="77"/>
      <c r="B231" s="77"/>
      <c r="C231" s="77"/>
      <c r="D231" s="77"/>
      <c r="E231" s="77"/>
      <c r="F231" s="77"/>
      <c r="G231" s="78" t="s">
        <v>1610</v>
      </c>
      <c r="H231" s="51"/>
      <c r="I231" s="51"/>
      <c r="J231" s="51"/>
      <c r="K231" s="51"/>
      <c r="L231" s="51"/>
    </row>
    <row r="232" s="68" customFormat="1" ht="20.1" customHeight="1" spans="1:12">
      <c r="A232" s="77"/>
      <c r="B232" s="77"/>
      <c r="C232" s="77"/>
      <c r="D232" s="77"/>
      <c r="E232" s="77"/>
      <c r="F232" s="77"/>
      <c r="G232" s="78" t="s">
        <v>1611</v>
      </c>
      <c r="H232" s="51"/>
      <c r="I232" s="51"/>
      <c r="J232" s="51"/>
      <c r="K232" s="51"/>
      <c r="L232" s="51"/>
    </row>
    <row r="233" s="68" customFormat="1" ht="20.1" customHeight="1" spans="1:12">
      <c r="A233" s="77"/>
      <c r="B233" s="77"/>
      <c r="C233" s="77"/>
      <c r="D233" s="77"/>
      <c r="E233" s="77"/>
      <c r="F233" s="77"/>
      <c r="G233" s="78" t="s">
        <v>1612</v>
      </c>
      <c r="H233" s="51"/>
      <c r="I233" s="51"/>
      <c r="J233" s="51"/>
      <c r="K233" s="51"/>
      <c r="L233" s="51"/>
    </row>
    <row r="234" s="68" customFormat="1" ht="20.1" customHeight="1" spans="1:12">
      <c r="A234" s="77"/>
      <c r="B234" s="77"/>
      <c r="C234" s="77"/>
      <c r="D234" s="77"/>
      <c r="E234" s="77"/>
      <c r="F234" s="77"/>
      <c r="G234" s="78" t="s">
        <v>1613</v>
      </c>
      <c r="H234" s="51"/>
      <c r="I234" s="51"/>
      <c r="J234" s="51"/>
      <c r="K234" s="51"/>
      <c r="L234" s="51"/>
    </row>
    <row r="235" s="68" customFormat="1" ht="20.1" customHeight="1" spans="1:12">
      <c r="A235" s="77"/>
      <c r="B235" s="77"/>
      <c r="C235" s="77"/>
      <c r="D235" s="77"/>
      <c r="E235" s="77"/>
      <c r="F235" s="77"/>
      <c r="G235" s="78" t="s">
        <v>1614</v>
      </c>
      <c r="H235" s="51"/>
      <c r="I235" s="51"/>
      <c r="J235" s="51"/>
      <c r="K235" s="51"/>
      <c r="L235" s="51"/>
    </row>
    <row r="236" s="68" customFormat="1" ht="20.1" customHeight="1" spans="1:12">
      <c r="A236" s="77"/>
      <c r="B236" s="77"/>
      <c r="C236" s="77"/>
      <c r="D236" s="77"/>
      <c r="E236" s="77"/>
      <c r="F236" s="77"/>
      <c r="G236" s="78" t="s">
        <v>1615</v>
      </c>
      <c r="H236" s="51"/>
      <c r="I236" s="51"/>
      <c r="J236" s="51"/>
      <c r="K236" s="51"/>
      <c r="L236" s="51"/>
    </row>
    <row r="237" s="68" customFormat="1" ht="20.1" customHeight="1" spans="1:12">
      <c r="A237" s="77"/>
      <c r="B237" s="77"/>
      <c r="C237" s="77"/>
      <c r="D237" s="77"/>
      <c r="E237" s="77"/>
      <c r="F237" s="77"/>
      <c r="G237" s="78" t="s">
        <v>1616</v>
      </c>
      <c r="H237" s="51"/>
      <c r="I237" s="51"/>
      <c r="J237" s="51"/>
      <c r="K237" s="51"/>
      <c r="L237" s="51"/>
    </row>
    <row r="238" s="68" customFormat="1" ht="20.1" customHeight="1" spans="1:12">
      <c r="A238" s="77"/>
      <c r="B238" s="77"/>
      <c r="C238" s="77"/>
      <c r="D238" s="77"/>
      <c r="E238" s="77"/>
      <c r="F238" s="77"/>
      <c r="G238" s="78" t="s">
        <v>1617</v>
      </c>
      <c r="H238" s="51">
        <f>SUM(H239:H244)</f>
        <v>0</v>
      </c>
      <c r="I238" s="51">
        <f>SUM(I239:I244)</f>
        <v>0</v>
      </c>
      <c r="J238" s="51">
        <f>SUM(J239:J244)</f>
        <v>0</v>
      </c>
      <c r="K238" s="51"/>
      <c r="L238" s="51"/>
    </row>
    <row r="239" s="68" customFormat="1" ht="20.1" customHeight="1" spans="1:12">
      <c r="A239" s="77"/>
      <c r="B239" s="77"/>
      <c r="C239" s="77"/>
      <c r="D239" s="77"/>
      <c r="E239" s="77"/>
      <c r="F239" s="77"/>
      <c r="G239" s="78" t="s">
        <v>842</v>
      </c>
      <c r="H239" s="51"/>
      <c r="I239" s="51"/>
      <c r="J239" s="51"/>
      <c r="K239" s="51"/>
      <c r="L239" s="51"/>
    </row>
    <row r="240" s="68" customFormat="1" ht="20.1" customHeight="1" spans="1:12">
      <c r="A240" s="77"/>
      <c r="B240" s="77"/>
      <c r="C240" s="77"/>
      <c r="D240" s="77"/>
      <c r="E240" s="77"/>
      <c r="F240" s="77"/>
      <c r="G240" s="78" t="s">
        <v>887</v>
      </c>
      <c r="H240" s="51"/>
      <c r="I240" s="51"/>
      <c r="J240" s="51"/>
      <c r="K240" s="51"/>
      <c r="L240" s="51"/>
    </row>
    <row r="241" s="68" customFormat="1" ht="20.1" customHeight="1" spans="1:12">
      <c r="A241" s="77"/>
      <c r="B241" s="77"/>
      <c r="C241" s="77"/>
      <c r="D241" s="77"/>
      <c r="E241" s="77"/>
      <c r="F241" s="77"/>
      <c r="G241" s="78" t="s">
        <v>1618</v>
      </c>
      <c r="H241" s="51"/>
      <c r="I241" s="51"/>
      <c r="J241" s="51"/>
      <c r="K241" s="51"/>
      <c r="L241" s="51"/>
    </row>
    <row r="242" s="68" customFormat="1" ht="20.1" customHeight="1" spans="1:12">
      <c r="A242" s="77"/>
      <c r="B242" s="77"/>
      <c r="C242" s="77"/>
      <c r="D242" s="77"/>
      <c r="E242" s="77"/>
      <c r="F242" s="77"/>
      <c r="G242" s="78" t="s">
        <v>1619</v>
      </c>
      <c r="H242" s="51"/>
      <c r="I242" s="51"/>
      <c r="J242" s="51"/>
      <c r="K242" s="51"/>
      <c r="L242" s="51"/>
    </row>
    <row r="243" s="68" customFormat="1" ht="20.1" customHeight="1" spans="1:12">
      <c r="A243" s="77"/>
      <c r="B243" s="77"/>
      <c r="C243" s="77"/>
      <c r="D243" s="77"/>
      <c r="E243" s="77"/>
      <c r="F243" s="77"/>
      <c r="G243" s="78" t="s">
        <v>1620</v>
      </c>
      <c r="H243" s="51"/>
      <c r="I243" s="51"/>
      <c r="J243" s="51"/>
      <c r="K243" s="51"/>
      <c r="L243" s="51"/>
    </row>
    <row r="244" s="68" customFormat="1" ht="20.1" customHeight="1" spans="1:12">
      <c r="A244" s="77"/>
      <c r="B244" s="77"/>
      <c r="C244" s="77"/>
      <c r="D244" s="77"/>
      <c r="E244" s="77"/>
      <c r="F244" s="77"/>
      <c r="G244" s="78" t="s">
        <v>1621</v>
      </c>
      <c r="H244" s="51"/>
      <c r="I244" s="51"/>
      <c r="J244" s="51"/>
      <c r="K244" s="51"/>
      <c r="L244" s="51"/>
    </row>
    <row r="245" s="68" customFormat="1" ht="20.1" customHeight="1" spans="1:12">
      <c r="A245" s="77"/>
      <c r="B245" s="77"/>
      <c r="C245" s="77"/>
      <c r="D245" s="77"/>
      <c r="E245" s="77"/>
      <c r="F245" s="77"/>
      <c r="G245" s="51"/>
      <c r="H245" s="51"/>
      <c r="I245" s="51"/>
      <c r="J245" s="51"/>
      <c r="K245" s="51"/>
      <c r="L245" s="51"/>
    </row>
    <row r="246" s="68" customFormat="1" ht="20.1" customHeight="1" spans="1:12">
      <c r="A246" s="77"/>
      <c r="B246" s="77"/>
      <c r="C246" s="77"/>
      <c r="D246" s="77"/>
      <c r="E246" s="77"/>
      <c r="F246" s="77"/>
      <c r="G246" s="78"/>
      <c r="H246" s="51"/>
      <c r="I246" s="51"/>
      <c r="J246" s="51"/>
      <c r="K246" s="51"/>
      <c r="L246" s="51"/>
    </row>
    <row r="247" s="68" customFormat="1" ht="20.1" customHeight="1" spans="1:12">
      <c r="A247" s="77"/>
      <c r="B247" s="77"/>
      <c r="C247" s="77"/>
      <c r="D247" s="77"/>
      <c r="E247" s="77"/>
      <c r="F247" s="77"/>
      <c r="G247" s="78"/>
      <c r="H247" s="51"/>
      <c r="I247" s="51"/>
      <c r="J247" s="51"/>
      <c r="K247" s="51"/>
      <c r="L247" s="51"/>
    </row>
    <row r="248" s="68" customFormat="1" ht="20.1" customHeight="1" spans="1:12">
      <c r="A248" s="77"/>
      <c r="B248" s="77"/>
      <c r="C248" s="77"/>
      <c r="D248" s="77"/>
      <c r="E248" s="77"/>
      <c r="F248" s="77"/>
      <c r="G248" s="78"/>
      <c r="H248" s="51"/>
      <c r="I248" s="51"/>
      <c r="J248" s="51"/>
      <c r="K248" s="51"/>
      <c r="L248" s="51"/>
    </row>
    <row r="249" s="68" customFormat="1" ht="20.1" customHeight="1" spans="1:12">
      <c r="A249" s="77"/>
      <c r="B249" s="77"/>
      <c r="C249" s="77"/>
      <c r="D249" s="77"/>
      <c r="E249" s="77"/>
      <c r="F249" s="77"/>
      <c r="G249" s="54"/>
      <c r="H249" s="51"/>
      <c r="I249" s="51"/>
      <c r="J249" s="51"/>
      <c r="K249" s="51"/>
      <c r="L249" s="51"/>
    </row>
    <row r="250" s="68" customFormat="1" ht="20.1" customHeight="1" spans="1:12">
      <c r="A250" s="77"/>
      <c r="B250" s="77"/>
      <c r="C250" s="77"/>
      <c r="D250" s="77"/>
      <c r="E250" s="77"/>
      <c r="F250" s="77"/>
      <c r="G250" s="54"/>
      <c r="H250" s="51"/>
      <c r="I250" s="51"/>
      <c r="J250" s="51"/>
      <c r="K250" s="51"/>
      <c r="L250" s="51"/>
    </row>
    <row r="251" s="68" customFormat="1" ht="20.1" customHeight="1" spans="1:12">
      <c r="A251" s="84" t="s">
        <v>60</v>
      </c>
      <c r="B251" s="84">
        <f>SUM(B7:B12,B18:B19,B22:B27,B33:B34)</f>
        <v>29967</v>
      </c>
      <c r="C251" s="84">
        <f>SUM(C7:C12,C18:C19,C22:C27,C33:C34)</f>
        <v>25318</v>
      </c>
      <c r="D251" s="84">
        <f>SUM(D7:D12,D18:D19,D22:D27,D33:D34)</f>
        <v>29892</v>
      </c>
      <c r="E251" s="84"/>
      <c r="F251" s="84"/>
      <c r="G251" s="84" t="s">
        <v>1044</v>
      </c>
      <c r="H251" s="51">
        <f>SUM(H7,H23,H35,H46,H104,H120,H163,H167,H192,H208,H224)</f>
        <v>29967</v>
      </c>
      <c r="I251" s="51">
        <f>SUM(I7,I23,I35,I46,I104,I120,I163,I167,I192,I208,I224)</f>
        <v>35178</v>
      </c>
      <c r="J251" s="51">
        <f>SUM(J7,J23,J35,J46,J104,J120,J163,J167,J192,J208,J224)</f>
        <v>29892</v>
      </c>
      <c r="K251" s="51"/>
      <c r="L251" s="51"/>
    </row>
    <row r="252" s="68" customFormat="1" ht="20.1" customHeight="1" spans="1:12">
      <c r="A252" s="80" t="s">
        <v>1622</v>
      </c>
      <c r="B252" s="80">
        <f>SUM(B253:B256,B258:B259)</f>
        <v>0</v>
      </c>
      <c r="C252" s="80">
        <f>SUM(C253:C256,C258:C259)</f>
        <v>9467</v>
      </c>
      <c r="D252" s="80">
        <f>SUM(D253:D256,D258:D259)</f>
        <v>0</v>
      </c>
      <c r="E252" s="51"/>
      <c r="F252" s="51"/>
      <c r="G252" s="80" t="s">
        <v>1116</v>
      </c>
      <c r="H252" s="51">
        <f>SUM(H253:H258)</f>
        <v>0</v>
      </c>
      <c r="I252" s="51">
        <f>SUM(I253:I258)</f>
        <v>515</v>
      </c>
      <c r="J252" s="51">
        <f>SUM(J253:J258)</f>
        <v>0</v>
      </c>
      <c r="K252" s="51"/>
      <c r="L252" s="51"/>
    </row>
    <row r="253" s="68" customFormat="1" ht="20.1" customHeight="1" spans="1:12">
      <c r="A253" s="51" t="s">
        <v>1623</v>
      </c>
      <c r="B253" s="51"/>
      <c r="C253" s="51"/>
      <c r="D253" s="51"/>
      <c r="E253" s="51"/>
      <c r="F253" s="51"/>
      <c r="G253" s="51" t="s">
        <v>1624</v>
      </c>
      <c r="H253" s="51"/>
      <c r="I253" s="51"/>
      <c r="J253" s="51"/>
      <c r="K253" s="51"/>
      <c r="L253" s="51"/>
    </row>
    <row r="254" s="68" customFormat="1" ht="20.1" customHeight="1" spans="1:12">
      <c r="A254" s="51" t="s">
        <v>1625</v>
      </c>
      <c r="B254" s="51"/>
      <c r="C254" s="51"/>
      <c r="D254" s="51"/>
      <c r="E254" s="51"/>
      <c r="F254" s="51"/>
      <c r="G254" s="51" t="s">
        <v>1626</v>
      </c>
      <c r="H254" s="51"/>
      <c r="I254" s="51"/>
      <c r="J254" s="51"/>
      <c r="K254" s="51"/>
      <c r="L254" s="51"/>
    </row>
    <row r="255" s="68" customFormat="1" ht="20.1" customHeight="1" spans="1:12">
      <c r="A255" s="51" t="s">
        <v>1627</v>
      </c>
      <c r="B255" s="51"/>
      <c r="C255" s="51">
        <v>507</v>
      </c>
      <c r="D255" s="51"/>
      <c r="E255" s="51"/>
      <c r="F255" s="51"/>
      <c r="G255" s="51" t="s">
        <v>1628</v>
      </c>
      <c r="H255" s="51"/>
      <c r="I255" s="51"/>
      <c r="J255" s="51"/>
      <c r="K255" s="51"/>
      <c r="L255" s="51"/>
    </row>
    <row r="256" s="68" customFormat="1" ht="20.1" customHeight="1" spans="1:12">
      <c r="A256" s="51" t="s">
        <v>1629</v>
      </c>
      <c r="B256" s="51"/>
      <c r="C256" s="51"/>
      <c r="D256" s="51"/>
      <c r="E256" s="51"/>
      <c r="F256" s="51"/>
      <c r="G256" s="51" t="s">
        <v>1630</v>
      </c>
      <c r="H256" s="51"/>
      <c r="I256" s="51">
        <v>515</v>
      </c>
      <c r="J256" s="51"/>
      <c r="K256" s="51"/>
      <c r="L256" s="51"/>
    </row>
    <row r="257" s="68" customFormat="1" ht="20.1" customHeight="1" spans="1:12">
      <c r="A257" s="51" t="s">
        <v>1631</v>
      </c>
      <c r="B257" s="51"/>
      <c r="C257" s="51"/>
      <c r="D257" s="51"/>
      <c r="E257" s="51"/>
      <c r="F257" s="51"/>
      <c r="G257" s="85" t="s">
        <v>1632</v>
      </c>
      <c r="H257" s="51"/>
      <c r="I257" s="51"/>
      <c r="J257" s="51"/>
      <c r="K257" s="51"/>
      <c r="L257" s="51"/>
    </row>
    <row r="258" s="68" customFormat="1" ht="20.1" customHeight="1" spans="1:12">
      <c r="A258" s="85" t="s">
        <v>1633</v>
      </c>
      <c r="B258" s="85"/>
      <c r="C258" s="51"/>
      <c r="D258" s="51"/>
      <c r="E258" s="51"/>
      <c r="F258" s="51"/>
      <c r="G258" s="85" t="s">
        <v>1634</v>
      </c>
      <c r="H258" s="51"/>
      <c r="I258" s="51"/>
      <c r="J258" s="51"/>
      <c r="K258" s="51"/>
      <c r="L258" s="51"/>
    </row>
    <row r="259" s="68" customFormat="1" ht="20.1" customHeight="1" spans="1:12">
      <c r="A259" s="85" t="s">
        <v>1635</v>
      </c>
      <c r="B259" s="85"/>
      <c r="C259" s="51">
        <v>8960</v>
      </c>
      <c r="D259" s="51"/>
      <c r="E259" s="51"/>
      <c r="F259" s="51"/>
      <c r="G259" s="85"/>
      <c r="H259" s="51"/>
      <c r="I259" s="51"/>
      <c r="J259" s="51"/>
      <c r="K259" s="51"/>
      <c r="L259" s="51"/>
    </row>
    <row r="260" s="68" customFormat="1" ht="20.1" customHeight="1" spans="1:12">
      <c r="A260" s="85"/>
      <c r="B260" s="85"/>
      <c r="C260" s="85"/>
      <c r="D260" s="85"/>
      <c r="E260" s="85"/>
      <c r="F260" s="85"/>
      <c r="G260" s="85"/>
      <c r="H260" s="51"/>
      <c r="I260" s="51"/>
      <c r="J260" s="51"/>
      <c r="K260" s="51"/>
      <c r="L260" s="51"/>
    </row>
    <row r="261" s="68" customFormat="1" ht="20.1" customHeight="1" spans="1:12">
      <c r="A261" s="85"/>
      <c r="B261" s="85"/>
      <c r="C261" s="85"/>
      <c r="D261" s="85"/>
      <c r="E261" s="85"/>
      <c r="F261" s="85"/>
      <c r="G261" s="85"/>
      <c r="H261" s="51"/>
      <c r="I261" s="51"/>
      <c r="J261" s="51"/>
      <c r="K261" s="51"/>
      <c r="L261" s="51"/>
    </row>
    <row r="262" s="68" customFormat="1" ht="15.75" customHeight="1" spans="1:12">
      <c r="A262" s="85"/>
      <c r="B262" s="85"/>
      <c r="C262" s="85"/>
      <c r="D262" s="85"/>
      <c r="E262" s="85"/>
      <c r="F262" s="85"/>
      <c r="G262" s="85"/>
      <c r="H262" s="51"/>
      <c r="I262" s="51"/>
      <c r="J262" s="51"/>
      <c r="K262" s="51"/>
      <c r="L262" s="51"/>
    </row>
    <row r="263" s="68" customFormat="1" ht="20.1" customHeight="1" spans="1:12">
      <c r="A263" s="85"/>
      <c r="B263" s="85"/>
      <c r="C263" s="85"/>
      <c r="D263" s="85"/>
      <c r="E263" s="85"/>
      <c r="F263" s="85"/>
      <c r="G263" s="85"/>
      <c r="H263" s="51"/>
      <c r="I263" s="51"/>
      <c r="J263" s="51"/>
      <c r="K263" s="51"/>
      <c r="L263" s="51"/>
    </row>
    <row r="264" s="68" customFormat="1" ht="20.1" customHeight="1" spans="1:12">
      <c r="A264" s="84" t="s">
        <v>1636</v>
      </c>
      <c r="B264" s="84">
        <f>B251+B252</f>
        <v>29967</v>
      </c>
      <c r="C264" s="84">
        <f>C251+C252</f>
        <v>34785</v>
      </c>
      <c r="D264" s="84">
        <f>D251+D252</f>
        <v>29892</v>
      </c>
      <c r="E264" s="84"/>
      <c r="F264" s="84"/>
      <c r="G264" s="84" t="s">
        <v>1120</v>
      </c>
      <c r="H264" s="51">
        <f>H251+H252</f>
        <v>29967</v>
      </c>
      <c r="I264" s="51">
        <f>I251+I252</f>
        <v>35693</v>
      </c>
      <c r="J264" s="51">
        <f>J251+J252</f>
        <v>29892</v>
      </c>
      <c r="K264" s="51"/>
      <c r="L264" s="51"/>
    </row>
    <row r="265" s="68" customFormat="1" ht="20.1" customHeight="1"/>
    <row r="266" s="68" customFormat="1" ht="20.1" customHeight="1"/>
    <row r="267" s="68" customFormat="1" ht="20.1" customHeight="1"/>
    <row r="268" s="68" customFormat="1" ht="20.1" customHeight="1"/>
    <row r="269" s="68" customFormat="1" ht="20.1" customHeight="1"/>
    <row r="270" s="68" customFormat="1" ht="20.1" customHeight="1"/>
    <row r="271" s="68" customFormat="1" ht="20.1" customHeight="1"/>
    <row r="272" s="68" customFormat="1" ht="20.1" customHeight="1"/>
    <row r="273" s="68" customFormat="1" ht="20.1" customHeight="1"/>
    <row r="274" s="68" customFormat="1" ht="20.1" customHeight="1"/>
    <row r="275" s="68" customFormat="1" ht="20.1" customHeight="1"/>
    <row r="276" s="68" customFormat="1" ht="20.1" customHeight="1"/>
    <row r="277" s="68" customFormat="1" ht="20.1" customHeight="1"/>
    <row r="278" s="68" customFormat="1" ht="20.1" customHeight="1"/>
    <row r="279" s="68" customFormat="1" ht="20.1" customHeight="1"/>
    <row r="280" s="68" customFormat="1" ht="20.1" customHeight="1"/>
    <row r="281" s="68" customFormat="1" ht="20.1" customHeight="1"/>
    <row r="282" s="68" customFormat="1" ht="20.1" customHeight="1"/>
    <row r="283" s="68" customFormat="1" ht="20.1" customHeight="1"/>
    <row r="284" s="68" customFormat="1" ht="20.1" customHeight="1"/>
    <row r="285" s="68" customFormat="1" ht="20.1" customHeight="1"/>
    <row r="286" s="68" customFormat="1" ht="20.1" customHeight="1"/>
    <row r="287" s="68" customFormat="1" ht="20.1" customHeight="1"/>
    <row r="288" s="68" customFormat="1" ht="20.1" customHeight="1"/>
    <row r="289" s="68" customFormat="1" ht="20.1" customHeight="1"/>
    <row r="290" s="68" customFormat="1" ht="20.1" customHeight="1"/>
    <row r="291" s="68" customFormat="1" ht="20.1" customHeight="1"/>
    <row r="292" s="68" customFormat="1" ht="20.1" customHeight="1"/>
    <row r="293" s="68" customFormat="1" ht="20.1" customHeight="1"/>
    <row r="294" s="68" customFormat="1" ht="20.1" customHeight="1"/>
    <row r="295" s="68" customFormat="1" ht="20.1" customHeight="1"/>
    <row r="296" s="68" customFormat="1" ht="20.1" customHeight="1"/>
    <row r="297" s="68" customFormat="1" ht="20.1" customHeight="1"/>
    <row r="298" s="68" customFormat="1" ht="20.1" customHeight="1"/>
    <row r="299" s="68" customFormat="1" ht="20.1" customHeight="1"/>
    <row r="300" s="68" customFormat="1" ht="20.1" customHeight="1"/>
    <row r="301" s="68" customFormat="1" ht="20.1" customHeight="1"/>
    <row r="302" s="68" customFormat="1" ht="20.1" customHeight="1"/>
    <row r="303" s="68" customFormat="1" ht="20.1" customHeight="1"/>
    <row r="304" s="68" customFormat="1" ht="20.1" customHeight="1"/>
    <row r="305" s="68" customFormat="1" ht="20.1" customHeight="1"/>
    <row r="306" s="68" customFormat="1" ht="20.1" customHeight="1"/>
    <row r="307" s="68" customFormat="1" ht="20.1" customHeight="1"/>
    <row r="308" s="68" customFormat="1" ht="20.1" customHeight="1"/>
    <row r="309" s="68" customFormat="1" ht="20.1" customHeight="1"/>
    <row r="310" s="68" customFormat="1" ht="20.1" customHeight="1"/>
    <row r="311" s="68" customFormat="1" ht="20.1" customHeight="1"/>
    <row r="312" s="68" customFormat="1" ht="20.1" customHeight="1"/>
    <row r="313" s="68" customFormat="1" ht="20.1" customHeight="1"/>
    <row r="314" s="68" customFormat="1" ht="20.1" customHeight="1"/>
    <row r="315" s="68" customFormat="1" ht="20.1" customHeight="1"/>
    <row r="316" s="68" customFormat="1" ht="20.1" customHeight="1"/>
    <row r="317" s="68" customFormat="1" ht="20.1" customHeight="1"/>
  </sheetData>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3"/>
  <sheetViews>
    <sheetView workbookViewId="0">
      <selection activeCell="H12" sqref="H12"/>
    </sheetView>
  </sheetViews>
  <sheetFormatPr defaultColWidth="9" defaultRowHeight="14.25" outlineLevelCol="3"/>
  <cols>
    <col min="1" max="1" width="29.8833333333333" style="17" customWidth="1"/>
    <col min="2" max="2" width="14.4416666666667" style="17" customWidth="1"/>
    <col min="3" max="3" width="36.3333333333333" style="17" customWidth="1"/>
    <col min="4" max="4" width="14.3333333333333" style="17" customWidth="1"/>
    <col min="5" max="16384" width="9" style="17"/>
  </cols>
  <sheetData>
    <row r="1" s="58" customFormat="1" ht="44.25" customHeight="1" spans="1:4">
      <c r="A1" s="3" t="s">
        <v>1637</v>
      </c>
      <c r="B1" s="3"/>
      <c r="C1" s="3"/>
      <c r="D1" s="3"/>
    </row>
    <row r="2" s="36" customFormat="1" ht="24.75" customHeight="1" spans="1:4">
      <c r="A2" s="36" t="s">
        <v>1386</v>
      </c>
      <c r="D2" s="18" t="s">
        <v>26</v>
      </c>
    </row>
    <row r="3" s="36" customFormat="1" ht="24.75" customHeight="1" spans="1:4">
      <c r="A3" s="60" t="s">
        <v>1638</v>
      </c>
      <c r="B3" s="61"/>
      <c r="C3" s="6" t="s">
        <v>1639</v>
      </c>
      <c r="D3" s="6"/>
    </row>
    <row r="4" s="36" customFormat="1" ht="39.75" customHeight="1" spans="1:4">
      <c r="A4" s="6" t="s">
        <v>1640</v>
      </c>
      <c r="B4" s="6" t="s">
        <v>1641</v>
      </c>
      <c r="C4" s="6" t="s">
        <v>1640</v>
      </c>
      <c r="D4" s="6" t="s">
        <v>1641</v>
      </c>
    </row>
    <row r="5" s="36" customFormat="1" ht="37.5" customHeight="1" spans="1:4">
      <c r="A5" s="30" t="s">
        <v>1642</v>
      </c>
      <c r="B5" s="20">
        <f>SUM(B6:B10)</f>
        <v>5377</v>
      </c>
      <c r="C5" s="62" t="s">
        <v>1643</v>
      </c>
      <c r="D5" s="20">
        <f>SUM(D6:D10)</f>
        <v>5377</v>
      </c>
    </row>
    <row r="6" s="36" customFormat="1" ht="37.5" customHeight="1" spans="1:4">
      <c r="A6" s="32" t="s">
        <v>1644</v>
      </c>
      <c r="B6" s="63"/>
      <c r="C6" s="64" t="s">
        <v>1644</v>
      </c>
      <c r="D6" s="63"/>
    </row>
    <row r="7" s="36" customFormat="1" ht="37.5" customHeight="1" spans="1:4">
      <c r="A7" s="32" t="s">
        <v>1645</v>
      </c>
      <c r="B7" s="63">
        <v>3579</v>
      </c>
      <c r="C7" s="64" t="s">
        <v>1645</v>
      </c>
      <c r="D7" s="63">
        <v>3579</v>
      </c>
    </row>
    <row r="8" s="36" customFormat="1" ht="37.5" customHeight="1" spans="1:4">
      <c r="A8" s="32" t="s">
        <v>1646</v>
      </c>
      <c r="B8" s="63">
        <v>300</v>
      </c>
      <c r="C8" s="32" t="s">
        <v>1647</v>
      </c>
      <c r="D8" s="63">
        <v>300</v>
      </c>
    </row>
    <row r="9" s="36" customFormat="1" ht="37.5" customHeight="1" spans="1:4">
      <c r="A9" s="32" t="s">
        <v>1648</v>
      </c>
      <c r="B9" s="63"/>
      <c r="C9" s="32" t="s">
        <v>1649</v>
      </c>
      <c r="D9" s="63"/>
    </row>
    <row r="10" s="36" customFormat="1" ht="37.5" customHeight="1" spans="1:4">
      <c r="A10" s="32" t="s">
        <v>1650</v>
      </c>
      <c r="B10" s="63">
        <v>1498</v>
      </c>
      <c r="C10" s="32" t="s">
        <v>1650</v>
      </c>
      <c r="D10" s="63">
        <v>1498</v>
      </c>
    </row>
    <row r="11" s="36" customFormat="1" ht="37.5" customHeight="1" spans="1:4">
      <c r="A11" s="65" t="s">
        <v>1651</v>
      </c>
      <c r="B11" s="63"/>
      <c r="C11" s="20" t="s">
        <v>1652</v>
      </c>
      <c r="D11" s="63"/>
    </row>
    <row r="12" s="36" customFormat="1" ht="37.5" customHeight="1" spans="1:4">
      <c r="A12" s="66" t="s">
        <v>1636</v>
      </c>
      <c r="B12" s="67">
        <f>SUM(B5,B11)</f>
        <v>5377</v>
      </c>
      <c r="C12" s="20" t="s">
        <v>1120</v>
      </c>
      <c r="D12" s="20">
        <f>SUM(D5,D11)</f>
        <v>5377</v>
      </c>
    </row>
    <row r="13" s="36" customFormat="1" ht="22.5" customHeight="1" spans="1:4">
      <c r="A13" s="17"/>
      <c r="B13" s="17"/>
      <c r="C13" s="17"/>
      <c r="D13" s="17"/>
    </row>
    <row r="14" s="36" customFormat="1" ht="22.5" customHeight="1" spans="1:4">
      <c r="A14" s="17"/>
      <c r="B14" s="17"/>
      <c r="C14" s="17"/>
      <c r="D14" s="17"/>
    </row>
    <row r="15" s="36" customFormat="1" ht="22.5" customHeight="1" spans="1:4">
      <c r="A15" s="17"/>
      <c r="B15" s="17"/>
      <c r="C15" s="17"/>
      <c r="D15" s="17"/>
    </row>
    <row r="16" s="36" customFormat="1" ht="22.5" customHeight="1" spans="1:4">
      <c r="A16" s="17"/>
      <c r="B16" s="17"/>
      <c r="C16" s="17"/>
      <c r="D16" s="17"/>
    </row>
    <row r="17" s="36" customFormat="1" ht="22.5" customHeight="1" spans="1:4">
      <c r="A17" s="17"/>
      <c r="B17" s="17"/>
      <c r="C17" s="17"/>
      <c r="D17" s="17"/>
    </row>
    <row r="18" ht="22.5" customHeight="1"/>
    <row r="19" ht="24.75" customHeight="1"/>
    <row r="20" ht="21.75" customHeight="1"/>
    <row r="21" ht="21.75" customHeight="1"/>
    <row r="22" ht="21.75" customHeight="1"/>
    <row r="23" ht="21.75" customHeight="1"/>
    <row r="24" ht="21.75" customHeight="1"/>
    <row r="25" ht="21.75" customHeight="1"/>
    <row r="26" ht="21.75" customHeight="1"/>
    <row r="27" ht="21.75" customHeight="1"/>
    <row r="28" ht="21.75" customHeight="1"/>
    <row r="29" ht="21.75" customHeight="1"/>
    <row r="30" ht="21.75" customHeight="1"/>
    <row r="31" ht="21.75" customHeight="1"/>
    <row r="32"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s="59" customFormat="1" ht="21.75" customHeight="1" spans="1:4">
      <c r="A133" s="17"/>
      <c r="B133" s="17"/>
      <c r="C133" s="17"/>
      <c r="D133" s="17"/>
    </row>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0.25" customHeight="1"/>
    <row r="168" ht="20.25" customHeight="1"/>
    <row r="169" ht="20.25" customHeight="1"/>
    <row r="170" ht="20.25" customHeight="1"/>
    <row r="171" ht="20.25" customHeight="1"/>
    <row r="172" ht="20.25" customHeight="1"/>
    <row r="173" ht="20.25" customHeight="1"/>
  </sheetData>
  <mergeCells count="3">
    <mergeCell ref="A1:D1"/>
    <mergeCell ref="A3:B3"/>
    <mergeCell ref="C3:D3"/>
  </mergeCells>
  <printOptions horizontalCentered="1"/>
  <pageMargins left="0.590203972313348" right="0.590203972313348" top="0.78740157480315" bottom="0.590203972313348" header="0.275659983552347" footer="0.393700787401575"/>
  <pageSetup paperSize="9" scale="88" firstPageNumber="0" orientation="portrait" useFirstPageNumber="1"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workbookViewId="0">
      <selection activeCell="M25" sqref="M25"/>
    </sheetView>
  </sheetViews>
  <sheetFormatPr defaultColWidth="7.775" defaultRowHeight="13.5"/>
  <cols>
    <col min="1" max="1" width="33.6916666666667" style="45" customWidth="1"/>
    <col min="2" max="2" width="6.31666666666667" style="45" customWidth="1"/>
    <col min="3" max="8" width="9.25833333333333" style="45" customWidth="1"/>
    <col min="9" max="9" width="33.6916666666667" style="45" customWidth="1"/>
    <col min="10" max="10" width="6.31666666666667" style="45" customWidth="1"/>
    <col min="11" max="13" width="8.75833333333333" style="45" customWidth="1"/>
    <col min="14" max="14" width="10" style="45" customWidth="1"/>
    <col min="15" max="15" width="8.75833333333333" style="45" customWidth="1"/>
    <col min="16" max="16" width="10" style="45" customWidth="1"/>
    <col min="17" max="16384" width="7.775" style="45"/>
  </cols>
  <sheetData>
    <row r="1" ht="14.25" spans="1:1">
      <c r="A1" s="46" t="s">
        <v>1653</v>
      </c>
    </row>
    <row r="2" s="43" customFormat="1" ht="30" customHeight="1" spans="1:16">
      <c r="A2" s="47" t="s">
        <v>1654</v>
      </c>
      <c r="B2" s="47"/>
      <c r="C2" s="47"/>
      <c r="D2" s="47"/>
      <c r="E2" s="47"/>
      <c r="F2" s="47"/>
      <c r="G2" s="47"/>
      <c r="H2" s="47"/>
      <c r="I2" s="47"/>
      <c r="J2" s="47"/>
      <c r="K2" s="47"/>
      <c r="L2" s="47"/>
      <c r="M2" s="47"/>
      <c r="N2" s="47"/>
      <c r="O2" s="47"/>
      <c r="P2" s="47"/>
    </row>
    <row r="3" ht="21" customHeight="1" spans="1:16">
      <c r="A3" s="48" t="s">
        <v>26</v>
      </c>
      <c r="B3" s="49"/>
      <c r="C3" s="49"/>
      <c r="D3" s="49"/>
      <c r="E3" s="49"/>
      <c r="F3" s="49"/>
      <c r="G3" s="49"/>
      <c r="H3" s="49"/>
      <c r="I3" s="49"/>
      <c r="J3" s="49"/>
      <c r="K3" s="49"/>
      <c r="L3" s="49"/>
      <c r="M3" s="49"/>
      <c r="N3" s="49"/>
      <c r="O3" s="49"/>
      <c r="P3" s="49"/>
    </row>
    <row r="4" ht="20.6" customHeight="1" spans="1:16">
      <c r="A4" s="50" t="s">
        <v>1655</v>
      </c>
      <c r="B4" s="51"/>
      <c r="C4" s="51"/>
      <c r="D4" s="51"/>
      <c r="E4" s="51"/>
      <c r="F4" s="51"/>
      <c r="G4" s="51"/>
      <c r="H4" s="51"/>
      <c r="I4" s="50" t="s">
        <v>1656</v>
      </c>
      <c r="J4" s="51"/>
      <c r="K4" s="51"/>
      <c r="L4" s="51"/>
      <c r="M4" s="51"/>
      <c r="N4" s="51"/>
      <c r="O4" s="51"/>
      <c r="P4" s="51"/>
    </row>
    <row r="5" ht="20.6" customHeight="1" spans="1:16">
      <c r="A5" s="50" t="s">
        <v>1047</v>
      </c>
      <c r="B5" s="50" t="s">
        <v>1657</v>
      </c>
      <c r="C5" s="50" t="s">
        <v>1658</v>
      </c>
      <c r="D5" s="51"/>
      <c r="E5" s="51"/>
      <c r="F5" s="50" t="s">
        <v>30</v>
      </c>
      <c r="G5" s="51"/>
      <c r="H5" s="51"/>
      <c r="I5" s="50" t="s">
        <v>1047</v>
      </c>
      <c r="J5" s="50" t="s">
        <v>1657</v>
      </c>
      <c r="K5" s="50" t="s">
        <v>1658</v>
      </c>
      <c r="L5" s="51"/>
      <c r="M5" s="51"/>
      <c r="N5" s="50" t="s">
        <v>30</v>
      </c>
      <c r="O5" s="51"/>
      <c r="P5" s="51"/>
    </row>
    <row r="6" s="44" customFormat="1" ht="42.35" customHeight="1" spans="1:16">
      <c r="A6" s="52"/>
      <c r="B6" s="52"/>
      <c r="C6" s="53" t="s">
        <v>1361</v>
      </c>
      <c r="D6" s="53" t="s">
        <v>1659</v>
      </c>
      <c r="E6" s="53" t="s">
        <v>1660</v>
      </c>
      <c r="F6" s="53" t="s">
        <v>1361</v>
      </c>
      <c r="G6" s="53" t="s">
        <v>1659</v>
      </c>
      <c r="H6" s="53" t="s">
        <v>1660</v>
      </c>
      <c r="I6" s="52"/>
      <c r="J6" s="52"/>
      <c r="K6" s="53" t="s">
        <v>1361</v>
      </c>
      <c r="L6" s="53" t="s">
        <v>1659</v>
      </c>
      <c r="M6" s="53" t="s">
        <v>1660</v>
      </c>
      <c r="N6" s="53" t="s">
        <v>1361</v>
      </c>
      <c r="O6" s="53" t="s">
        <v>1659</v>
      </c>
      <c r="P6" s="53" t="s">
        <v>1660</v>
      </c>
    </row>
    <row r="7" ht="20.6" customHeight="1" spans="1:16">
      <c r="A7" s="50" t="s">
        <v>1661</v>
      </c>
      <c r="B7" s="51"/>
      <c r="C7" s="50" t="s">
        <v>1662</v>
      </c>
      <c r="D7" s="50" t="s">
        <v>1663</v>
      </c>
      <c r="E7" s="53" t="s">
        <v>1664</v>
      </c>
      <c r="F7" s="50" t="s">
        <v>1665</v>
      </c>
      <c r="G7" s="50" t="s">
        <v>1666</v>
      </c>
      <c r="H7" s="53" t="s">
        <v>1667</v>
      </c>
      <c r="I7" s="50" t="s">
        <v>1661</v>
      </c>
      <c r="J7" s="51"/>
      <c r="K7" s="50" t="s">
        <v>1662</v>
      </c>
      <c r="L7" s="50" t="s">
        <v>1663</v>
      </c>
      <c r="M7" s="53" t="s">
        <v>1664</v>
      </c>
      <c r="N7" s="50" t="s">
        <v>1665</v>
      </c>
      <c r="O7" s="50" t="s">
        <v>1666</v>
      </c>
      <c r="P7" s="50" t="s">
        <v>1667</v>
      </c>
    </row>
    <row r="8" ht="20.6" customHeight="1" spans="1:16">
      <c r="A8" s="54" t="s">
        <v>1668</v>
      </c>
      <c r="B8" s="50" t="s">
        <v>1662</v>
      </c>
      <c r="C8" s="55">
        <f>D8+E8</f>
        <v>0</v>
      </c>
      <c r="D8" s="55"/>
      <c r="E8" s="55"/>
      <c r="F8" s="55">
        <f>G8+H8</f>
        <v>1500</v>
      </c>
      <c r="G8" s="55"/>
      <c r="H8" s="55">
        <v>1500</v>
      </c>
      <c r="I8" s="54" t="s">
        <v>1669</v>
      </c>
      <c r="J8" s="50" t="s">
        <v>1670</v>
      </c>
      <c r="K8" s="55">
        <f>L8+M8</f>
        <v>0</v>
      </c>
      <c r="L8" s="55"/>
      <c r="M8" s="55"/>
      <c r="N8" s="55">
        <f>O8+P8</f>
        <v>1500</v>
      </c>
      <c r="O8" s="55"/>
      <c r="P8" s="55">
        <v>1500</v>
      </c>
    </row>
    <row r="9" ht="20.6" customHeight="1" spans="1:16">
      <c r="A9" s="54" t="s">
        <v>1671</v>
      </c>
      <c r="B9" s="50" t="s">
        <v>1663</v>
      </c>
      <c r="C9" s="55">
        <f>D9+E9</f>
        <v>0</v>
      </c>
      <c r="D9" s="55"/>
      <c r="E9" s="55"/>
      <c r="F9" s="55">
        <f>G9+H9</f>
        <v>0</v>
      </c>
      <c r="G9" s="55"/>
      <c r="H9" s="55"/>
      <c r="I9" s="54" t="s">
        <v>1672</v>
      </c>
      <c r="J9" s="50" t="s">
        <v>1673</v>
      </c>
      <c r="K9" s="55">
        <f>L9+M9</f>
        <v>0</v>
      </c>
      <c r="L9" s="55"/>
      <c r="M9" s="55"/>
      <c r="N9" s="55">
        <f>O9+P9</f>
        <v>0</v>
      </c>
      <c r="O9" s="55"/>
      <c r="P9" s="55"/>
    </row>
    <row r="10" ht="20.6" customHeight="1" spans="1:16">
      <c r="A10" s="54" t="s">
        <v>1674</v>
      </c>
      <c r="B10" s="50" t="s">
        <v>1664</v>
      </c>
      <c r="C10" s="55">
        <f>D10+E10</f>
        <v>0</v>
      </c>
      <c r="D10" s="55"/>
      <c r="E10" s="55"/>
      <c r="F10" s="55">
        <f>G10+H10</f>
        <v>0</v>
      </c>
      <c r="G10" s="55"/>
      <c r="H10" s="55"/>
      <c r="I10" s="54" t="s">
        <v>1675</v>
      </c>
      <c r="J10" s="50" t="s">
        <v>1676</v>
      </c>
      <c r="K10" s="55">
        <f>L10+M10</f>
        <v>0</v>
      </c>
      <c r="L10" s="55"/>
      <c r="M10" s="55"/>
      <c r="N10" s="55">
        <f>O10+P10</f>
        <v>0</v>
      </c>
      <c r="O10" s="55"/>
      <c r="P10" s="55"/>
    </row>
    <row r="11" ht="20.6" customHeight="1" spans="1:16">
      <c r="A11" s="54" t="s">
        <v>1677</v>
      </c>
      <c r="B11" s="50" t="s">
        <v>1665</v>
      </c>
      <c r="C11" s="55">
        <f>D11+E11</f>
        <v>0</v>
      </c>
      <c r="D11" s="55"/>
      <c r="E11" s="55"/>
      <c r="F11" s="55">
        <f>G11+H11</f>
        <v>0</v>
      </c>
      <c r="G11" s="55"/>
      <c r="H11" s="55"/>
      <c r="I11" s="54" t="s">
        <v>1678</v>
      </c>
      <c r="J11" s="50" t="s">
        <v>1679</v>
      </c>
      <c r="K11" s="55">
        <f>L11+M11</f>
        <v>0</v>
      </c>
      <c r="L11" s="55"/>
      <c r="M11" s="55"/>
      <c r="N11" s="55">
        <f>O11+P11</f>
        <v>0</v>
      </c>
      <c r="O11" s="55"/>
      <c r="P11" s="55"/>
    </row>
    <row r="12" ht="20.6" customHeight="1" spans="1:16">
      <c r="A12" s="54" t="s">
        <v>1680</v>
      </c>
      <c r="B12" s="50" t="s">
        <v>1666</v>
      </c>
      <c r="C12" s="55">
        <f>D12+E12</f>
        <v>0</v>
      </c>
      <c r="D12" s="55"/>
      <c r="E12" s="55"/>
      <c r="F12" s="55">
        <f>G12+H12</f>
        <v>0</v>
      </c>
      <c r="G12" s="55"/>
      <c r="H12" s="55"/>
      <c r="I12" s="54"/>
      <c r="J12" s="50"/>
      <c r="K12" s="56"/>
      <c r="L12" s="56"/>
      <c r="M12" s="56"/>
      <c r="N12" s="56"/>
      <c r="O12" s="56"/>
      <c r="P12" s="56"/>
    </row>
    <row r="13" ht="20.6" customHeight="1" spans="1:16">
      <c r="A13" s="54"/>
      <c r="B13" s="50"/>
      <c r="C13" s="56"/>
      <c r="D13" s="56"/>
      <c r="E13" s="56"/>
      <c r="F13" s="56"/>
      <c r="G13" s="56"/>
      <c r="H13" s="56"/>
      <c r="I13" s="54"/>
      <c r="J13" s="50"/>
      <c r="K13" s="56"/>
      <c r="L13" s="56"/>
      <c r="M13" s="56"/>
      <c r="N13" s="56"/>
      <c r="O13" s="56"/>
      <c r="P13" s="56"/>
    </row>
    <row r="14" ht="20.6" customHeight="1" spans="1:16">
      <c r="A14" s="50" t="s">
        <v>1681</v>
      </c>
      <c r="B14" s="50" t="s">
        <v>1667</v>
      </c>
      <c r="C14" s="55">
        <f t="shared" ref="C14:H14" si="0">SUM(C8:C12)</f>
        <v>0</v>
      </c>
      <c r="D14" s="55">
        <f t="shared" si="0"/>
        <v>0</v>
      </c>
      <c r="E14" s="55">
        <f t="shared" si="0"/>
        <v>0</v>
      </c>
      <c r="F14" s="55">
        <f t="shared" si="0"/>
        <v>1500</v>
      </c>
      <c r="G14" s="55">
        <f t="shared" si="0"/>
        <v>0</v>
      </c>
      <c r="H14" s="55">
        <f t="shared" si="0"/>
        <v>1500</v>
      </c>
      <c r="I14" s="50" t="s">
        <v>1682</v>
      </c>
      <c r="J14" s="50" t="s">
        <v>1683</v>
      </c>
      <c r="K14" s="55">
        <f t="shared" ref="K14:P14" si="1">SUM(K8:K11)</f>
        <v>0</v>
      </c>
      <c r="L14" s="55">
        <f t="shared" si="1"/>
        <v>0</v>
      </c>
      <c r="M14" s="55">
        <f t="shared" si="1"/>
        <v>0</v>
      </c>
      <c r="N14" s="55">
        <f t="shared" si="1"/>
        <v>1500</v>
      </c>
      <c r="O14" s="55">
        <f t="shared" si="1"/>
        <v>0</v>
      </c>
      <c r="P14" s="55">
        <f t="shared" si="1"/>
        <v>1500</v>
      </c>
    </row>
    <row r="15" ht="20.6" customHeight="1" spans="1:16">
      <c r="A15" s="54" t="s">
        <v>1684</v>
      </c>
      <c r="B15" s="50" t="s">
        <v>1685</v>
      </c>
      <c r="C15" s="55"/>
      <c r="D15" s="55"/>
      <c r="E15" s="55"/>
      <c r="F15" s="55">
        <f>SUM(G15:H15)</f>
        <v>21</v>
      </c>
      <c r="G15" s="55"/>
      <c r="H15" s="55">
        <v>21</v>
      </c>
      <c r="I15" s="54" t="s">
        <v>1686</v>
      </c>
      <c r="J15" s="50" t="s">
        <v>1687</v>
      </c>
      <c r="K15" s="55"/>
      <c r="L15" s="55"/>
      <c r="M15" s="56"/>
      <c r="N15" s="55">
        <f>SUM(O15:P15)</f>
        <v>21</v>
      </c>
      <c r="O15" s="55"/>
      <c r="P15" s="56">
        <v>21</v>
      </c>
    </row>
    <row r="16" ht="20.6" customHeight="1" spans="1:16">
      <c r="A16" s="54" t="s">
        <v>1688</v>
      </c>
      <c r="B16" s="50" t="s">
        <v>1689</v>
      </c>
      <c r="C16" s="55"/>
      <c r="D16" s="55"/>
      <c r="E16" s="55"/>
      <c r="F16" s="55"/>
      <c r="G16" s="55"/>
      <c r="H16" s="56"/>
      <c r="I16" s="54" t="s">
        <v>1690</v>
      </c>
      <c r="J16" s="50" t="s">
        <v>1691</v>
      </c>
      <c r="K16" s="55"/>
      <c r="L16" s="55"/>
      <c r="M16" s="55"/>
      <c r="N16" s="55"/>
      <c r="O16" s="55"/>
      <c r="P16" s="55"/>
    </row>
    <row r="17" ht="20.6" customHeight="1" spans="1:16">
      <c r="A17" s="54" t="s">
        <v>1692</v>
      </c>
      <c r="B17" s="50" t="s">
        <v>1693</v>
      </c>
      <c r="C17" s="55"/>
      <c r="D17" s="55"/>
      <c r="E17" s="55"/>
      <c r="F17" s="55"/>
      <c r="G17" s="55"/>
      <c r="H17" s="55"/>
      <c r="I17" s="54" t="s">
        <v>1694</v>
      </c>
      <c r="J17" s="50" t="s">
        <v>1695</v>
      </c>
      <c r="K17" s="55"/>
      <c r="L17" s="55"/>
      <c r="M17" s="55"/>
      <c r="N17" s="55"/>
      <c r="O17" s="55"/>
      <c r="P17" s="55"/>
    </row>
    <row r="18" ht="20.6" customHeight="1" spans="1:16">
      <c r="A18" s="50"/>
      <c r="B18" s="50"/>
      <c r="C18" s="56"/>
      <c r="D18" s="56"/>
      <c r="E18" s="56"/>
      <c r="F18" s="56"/>
      <c r="G18" s="56"/>
      <c r="H18" s="56"/>
      <c r="I18" s="54" t="s">
        <v>1696</v>
      </c>
      <c r="J18" s="50" t="s">
        <v>1697</v>
      </c>
      <c r="K18" s="55"/>
      <c r="L18" s="55"/>
      <c r="M18" s="55"/>
      <c r="N18" s="56"/>
      <c r="O18" s="56"/>
      <c r="P18" s="56"/>
    </row>
    <row r="19" ht="20.6" customHeight="1" spans="1:16">
      <c r="A19" s="50" t="s">
        <v>1698</v>
      </c>
      <c r="B19" s="50" t="s">
        <v>1699</v>
      </c>
      <c r="C19" s="55">
        <f t="shared" ref="C19:H19" si="2">SUM(C14:C17)</f>
        <v>0</v>
      </c>
      <c r="D19" s="55">
        <f t="shared" si="2"/>
        <v>0</v>
      </c>
      <c r="E19" s="55">
        <f t="shared" si="2"/>
        <v>0</v>
      </c>
      <c r="F19" s="55">
        <f t="shared" si="2"/>
        <v>1521</v>
      </c>
      <c r="G19" s="55">
        <f t="shared" si="2"/>
        <v>0</v>
      </c>
      <c r="H19" s="55">
        <f t="shared" si="2"/>
        <v>1521</v>
      </c>
      <c r="I19" s="50" t="s">
        <v>1700</v>
      </c>
      <c r="J19" s="50" t="s">
        <v>1701</v>
      </c>
      <c r="K19" s="55">
        <f t="shared" ref="K19:P19" si="3">SUM(K14:K18)</f>
        <v>0</v>
      </c>
      <c r="L19" s="55">
        <f t="shared" si="3"/>
        <v>0</v>
      </c>
      <c r="M19" s="55">
        <f t="shared" si="3"/>
        <v>0</v>
      </c>
      <c r="N19" s="55">
        <f t="shared" si="3"/>
        <v>1521</v>
      </c>
      <c r="O19" s="55">
        <f t="shared" si="3"/>
        <v>0</v>
      </c>
      <c r="P19" s="55">
        <f t="shared" si="3"/>
        <v>1521</v>
      </c>
    </row>
    <row r="20" ht="44.6" customHeight="1" spans="1:16">
      <c r="A20" s="57" t="s">
        <v>1702</v>
      </c>
      <c r="B20" s="57"/>
      <c r="C20" s="57"/>
      <c r="D20" s="57"/>
      <c r="E20" s="57"/>
      <c r="F20" s="57"/>
      <c r="G20" s="57"/>
      <c r="H20" s="57"/>
      <c r="I20" s="57"/>
      <c r="J20" s="57"/>
      <c r="K20" s="57"/>
      <c r="L20" s="57"/>
      <c r="M20" s="57"/>
      <c r="N20" s="57"/>
      <c r="O20" s="57"/>
      <c r="P20" s="57"/>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workbookViewId="0">
      <selection activeCell="G17" sqref="G17"/>
    </sheetView>
  </sheetViews>
  <sheetFormatPr defaultColWidth="9" defaultRowHeight="14.25" outlineLevelCol="4"/>
  <cols>
    <col min="1" max="1" width="38.2166666666667" style="2" customWidth="1"/>
    <col min="2" max="2" width="19.8" style="2" customWidth="1"/>
    <col min="3" max="3" width="23.1" style="2" customWidth="1"/>
    <col min="4" max="4" width="9" style="2"/>
    <col min="5" max="5" width="18.5" style="2" customWidth="1"/>
    <col min="6" max="16384" width="9" style="2"/>
  </cols>
  <sheetData>
    <row r="1" ht="46.5" customHeight="1" spans="1:3">
      <c r="A1" s="3" t="s">
        <v>1703</v>
      </c>
      <c r="B1" s="3"/>
      <c r="C1" s="3"/>
    </row>
    <row r="2" ht="19.5" customHeight="1" spans="1:3">
      <c r="A2" s="36" t="s">
        <v>1704</v>
      </c>
      <c r="C2" s="37" t="s">
        <v>26</v>
      </c>
    </row>
    <row r="3" ht="41.25" customHeight="1" spans="1:3">
      <c r="A3" s="6" t="s">
        <v>1705</v>
      </c>
      <c r="B3" s="6" t="s">
        <v>1706</v>
      </c>
      <c r="C3" s="6" t="s">
        <v>1641</v>
      </c>
    </row>
    <row r="4" ht="20.25" customHeight="1" spans="1:5">
      <c r="A4" s="30" t="s">
        <v>1707</v>
      </c>
      <c r="B4" s="38">
        <f>B8+B12+B16+B20+B24+B28+B32</f>
        <v>132470</v>
      </c>
      <c r="C4" s="7">
        <v>126586</v>
      </c>
      <c r="E4" s="24"/>
    </row>
    <row r="5" ht="20.25" customHeight="1" spans="1:3">
      <c r="A5" s="32" t="s">
        <v>1708</v>
      </c>
      <c r="B5" s="38">
        <f>B9</f>
        <v>16784</v>
      </c>
      <c r="C5" s="7">
        <v>54204</v>
      </c>
    </row>
    <row r="6" ht="20.25" customHeight="1" spans="1:3">
      <c r="A6" s="32" t="s">
        <v>1709</v>
      </c>
      <c r="B6" s="38">
        <f>B9+B13+B17+B21+B25+B29+B33</f>
        <v>55435</v>
      </c>
      <c r="C6" s="7">
        <v>53851</v>
      </c>
    </row>
    <row r="7" ht="20.25" customHeight="1" spans="1:3">
      <c r="A7" s="32" t="s">
        <v>1710</v>
      </c>
      <c r="B7" s="39">
        <f>B11+B15+B19+B23+B27+B31+B35</f>
        <v>1270</v>
      </c>
      <c r="C7" s="7">
        <v>794</v>
      </c>
    </row>
    <row r="8" ht="20.25" customHeight="1" spans="1:3">
      <c r="A8" s="32" t="s">
        <v>1711</v>
      </c>
      <c r="B8" s="7">
        <v>47165</v>
      </c>
      <c r="C8" s="7">
        <v>24575</v>
      </c>
    </row>
    <row r="9" ht="20.25" customHeight="1" spans="1:3">
      <c r="A9" s="32" t="s">
        <v>1708</v>
      </c>
      <c r="B9" s="7">
        <v>16784</v>
      </c>
      <c r="C9" s="7">
        <v>14744</v>
      </c>
    </row>
    <row r="10" ht="20.25" customHeight="1" spans="1:3">
      <c r="A10" s="32" t="s">
        <v>1709</v>
      </c>
      <c r="B10" s="7">
        <v>0</v>
      </c>
      <c r="C10" s="7">
        <v>8940</v>
      </c>
    </row>
    <row r="11" ht="20.25" customHeight="1" spans="1:3">
      <c r="A11" s="32" t="s">
        <v>1710</v>
      </c>
      <c r="B11" s="7">
        <v>346</v>
      </c>
      <c r="C11" s="7">
        <v>4</v>
      </c>
    </row>
    <row r="12" ht="20.25" customHeight="1" spans="1:3">
      <c r="A12" s="32" t="s">
        <v>1712</v>
      </c>
      <c r="B12" s="7">
        <v>11948</v>
      </c>
      <c r="C12" s="7">
        <v>12576</v>
      </c>
    </row>
    <row r="13" ht="20.25" customHeight="1" spans="1:3">
      <c r="A13" s="32" t="s">
        <v>1713</v>
      </c>
      <c r="B13" s="7">
        <v>2687</v>
      </c>
      <c r="C13" s="7">
        <v>2888</v>
      </c>
    </row>
    <row r="14" ht="20.25" customHeight="1" spans="1:3">
      <c r="A14" s="32" t="s">
        <v>1714</v>
      </c>
      <c r="B14" s="7">
        <v>8739</v>
      </c>
      <c r="C14" s="7">
        <v>9206</v>
      </c>
    </row>
    <row r="15" ht="20.25" customHeight="1" spans="1:3">
      <c r="A15" s="32" t="s">
        <v>1715</v>
      </c>
      <c r="B15" s="7">
        <v>332</v>
      </c>
      <c r="C15" s="7">
        <v>391</v>
      </c>
    </row>
    <row r="16" ht="20.25" customHeight="1" spans="1:3">
      <c r="A16" s="32" t="s">
        <v>1716</v>
      </c>
      <c r="B16" s="7">
        <v>31142</v>
      </c>
      <c r="C16" s="7">
        <v>34022</v>
      </c>
    </row>
    <row r="17" ht="20.25" customHeight="1" spans="1:3">
      <c r="A17" s="32" t="s">
        <v>1708</v>
      </c>
      <c r="B17" s="7">
        <v>16021</v>
      </c>
      <c r="C17" s="7">
        <v>15540</v>
      </c>
    </row>
    <row r="18" ht="20.25" customHeight="1" spans="1:3">
      <c r="A18" s="32" t="s">
        <v>1709</v>
      </c>
      <c r="B18" s="7">
        <v>14674</v>
      </c>
      <c r="C18" s="7">
        <v>18249</v>
      </c>
    </row>
    <row r="19" ht="20.25" customHeight="1" spans="1:3">
      <c r="A19" s="32" t="s">
        <v>1710</v>
      </c>
      <c r="B19" s="7">
        <v>100</v>
      </c>
      <c r="C19" s="7">
        <v>23</v>
      </c>
    </row>
    <row r="20" ht="31" customHeight="1" spans="1:3">
      <c r="A20" s="32" t="s">
        <v>1717</v>
      </c>
      <c r="B20" s="7">
        <v>10694</v>
      </c>
      <c r="C20" s="7">
        <v>11052</v>
      </c>
    </row>
    <row r="21" ht="20.25" customHeight="1" spans="1:3">
      <c r="A21" s="32" t="s">
        <v>1708</v>
      </c>
      <c r="B21" s="7">
        <v>10434</v>
      </c>
      <c r="C21" s="7">
        <v>10824</v>
      </c>
    </row>
    <row r="22" ht="20.25" customHeight="1" spans="1:3">
      <c r="A22" s="32" t="s">
        <v>1709</v>
      </c>
      <c r="B22" s="7">
        <v>51</v>
      </c>
      <c r="C22" s="7">
        <v>86</v>
      </c>
    </row>
    <row r="23" ht="20.25" customHeight="1" spans="1:3">
      <c r="A23" s="32" t="s">
        <v>1710</v>
      </c>
      <c r="B23" s="7">
        <v>173</v>
      </c>
      <c r="C23" s="7">
        <v>98</v>
      </c>
    </row>
    <row r="24" ht="20.25" customHeight="1" spans="1:3">
      <c r="A24" s="32" t="s">
        <v>1718</v>
      </c>
      <c r="B24" s="7">
        <v>30113</v>
      </c>
      <c r="C24" s="7">
        <v>43105</v>
      </c>
    </row>
    <row r="25" ht="20.25" customHeight="1" spans="1:3">
      <c r="A25" s="32" t="s">
        <v>1708</v>
      </c>
      <c r="B25" s="7">
        <v>8175</v>
      </c>
      <c r="C25" s="7">
        <v>9095</v>
      </c>
    </row>
    <row r="26" ht="20.25" customHeight="1" spans="1:3">
      <c r="A26" s="32" t="s">
        <v>1709</v>
      </c>
      <c r="B26" s="7">
        <v>17055</v>
      </c>
      <c r="C26" s="7">
        <v>17307</v>
      </c>
    </row>
    <row r="27" ht="20.25" customHeight="1" spans="1:3">
      <c r="A27" s="32" t="s">
        <v>1710</v>
      </c>
      <c r="B27" s="7">
        <v>280</v>
      </c>
      <c r="C27" s="7">
        <v>238</v>
      </c>
    </row>
    <row r="28" ht="20.25" customHeight="1" spans="1:3">
      <c r="A28" s="32" t="s">
        <v>1719</v>
      </c>
      <c r="B28" s="7">
        <v>874</v>
      </c>
      <c r="C28" s="7">
        <v>763</v>
      </c>
    </row>
    <row r="29" ht="20.25" customHeight="1" spans="1:3">
      <c r="A29" s="32" t="s">
        <v>1708</v>
      </c>
      <c r="B29" s="7">
        <v>807</v>
      </c>
      <c r="C29" s="7">
        <v>685</v>
      </c>
    </row>
    <row r="30" ht="20.25" customHeight="1" spans="1:3">
      <c r="A30" s="32" t="s">
        <v>1709</v>
      </c>
      <c r="B30" s="7">
        <v>0</v>
      </c>
      <c r="C30" s="7">
        <v>0</v>
      </c>
    </row>
    <row r="31" ht="20.25" customHeight="1" spans="1:3">
      <c r="A31" s="32" t="s">
        <v>1710</v>
      </c>
      <c r="B31" s="7">
        <v>35</v>
      </c>
      <c r="C31" s="7">
        <v>40</v>
      </c>
    </row>
    <row r="32" ht="20.25" customHeight="1" spans="1:3">
      <c r="A32" s="32" t="s">
        <v>1720</v>
      </c>
      <c r="B32" s="7">
        <v>534</v>
      </c>
      <c r="C32" s="7">
        <v>493</v>
      </c>
    </row>
    <row r="33" ht="20.25" customHeight="1" spans="1:3">
      <c r="A33" s="32" t="s">
        <v>1708</v>
      </c>
      <c r="B33" s="7">
        <v>527</v>
      </c>
      <c r="C33" s="7">
        <v>429</v>
      </c>
    </row>
    <row r="34" ht="20.25" customHeight="1" spans="1:3">
      <c r="A34" s="32" t="s">
        <v>1709</v>
      </c>
      <c r="B34" s="7">
        <v>0</v>
      </c>
      <c r="C34" s="7">
        <v>63</v>
      </c>
    </row>
    <row r="35" ht="20.25" customHeight="1" spans="1:3">
      <c r="A35" s="32" t="s">
        <v>1710</v>
      </c>
      <c r="B35" s="7">
        <v>4</v>
      </c>
      <c r="C35" s="7">
        <v>2</v>
      </c>
    </row>
    <row r="36" ht="20.25" customHeight="1" spans="1:3">
      <c r="A36" s="32" t="s">
        <v>1721</v>
      </c>
      <c r="C36" s="40"/>
    </row>
    <row r="37" ht="20.25" customHeight="1" spans="1:3">
      <c r="A37" s="32" t="s">
        <v>1708</v>
      </c>
      <c r="B37" s="41"/>
      <c r="C37" s="7"/>
    </row>
    <row r="38" ht="20.25" customHeight="1" spans="1:3">
      <c r="A38" s="32" t="s">
        <v>1709</v>
      </c>
      <c r="B38" s="41"/>
      <c r="C38" s="42"/>
    </row>
    <row r="39" ht="20.25" customHeight="1" spans="1:3">
      <c r="A39" s="32" t="s">
        <v>1710</v>
      </c>
      <c r="B39" s="41"/>
      <c r="C39" s="42"/>
    </row>
    <row r="40" ht="75.75" customHeight="1" spans="1:3">
      <c r="A40" s="34" t="s">
        <v>1722</v>
      </c>
      <c r="B40" s="34"/>
      <c r="C40" s="34"/>
    </row>
  </sheetData>
  <mergeCells count="2">
    <mergeCell ref="A1:C1"/>
    <mergeCell ref="A40:C40"/>
  </mergeCells>
  <printOptions horizontalCentered="1"/>
  <pageMargins left="0.590203972313348" right="0.590203972313348" top="0.78740157480315" bottom="0.590203972313348" header="0.511741544318011" footer="0.511741544318011"/>
  <pageSetup paperSize="9" scale="78" firstPageNumber="0" orientation="portrait" useFirstPageNumber="1"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E3" sqref="E3"/>
    </sheetView>
  </sheetViews>
  <sheetFormatPr defaultColWidth="9" defaultRowHeight="14.25" outlineLevelCol="5"/>
  <cols>
    <col min="1" max="1" width="39.1083333333333" style="2" customWidth="1"/>
    <col min="2" max="2" width="19.9" style="2" customWidth="1"/>
    <col min="3" max="3" width="20.3" style="24" customWidth="1"/>
    <col min="4" max="5" width="9" style="2"/>
    <col min="6" max="6" width="9.4" style="2" customWidth="1"/>
    <col min="7" max="16384" width="9" style="2"/>
  </cols>
  <sheetData>
    <row r="1" ht="45.75" customHeight="1" spans="1:3">
      <c r="A1" s="3" t="s">
        <v>1723</v>
      </c>
      <c r="B1" s="3"/>
      <c r="C1" s="25"/>
    </row>
    <row r="2" ht="19.5" customHeight="1" spans="1:3">
      <c r="A2" s="26" t="s">
        <v>1724</v>
      </c>
      <c r="B2" s="27"/>
      <c r="C2" s="28" t="s">
        <v>26</v>
      </c>
    </row>
    <row r="3" ht="48" customHeight="1" spans="1:3">
      <c r="A3" s="6" t="s">
        <v>1705</v>
      </c>
      <c r="B3" s="6" t="s">
        <v>1706</v>
      </c>
      <c r="C3" s="29" t="s">
        <v>1641</v>
      </c>
    </row>
    <row r="4" ht="27.75" customHeight="1" spans="1:6">
      <c r="A4" s="30" t="s">
        <v>1725</v>
      </c>
      <c r="B4" s="31">
        <f>B6+B8+B10+B12+B14+B16+B18</f>
        <v>161584</v>
      </c>
      <c r="C4" s="31">
        <v>125276</v>
      </c>
      <c r="F4" s="24"/>
    </row>
    <row r="5" ht="27.75" customHeight="1" spans="1:6">
      <c r="A5" s="32" t="s">
        <v>1726</v>
      </c>
      <c r="B5" s="31">
        <f>B7+B9+B11+B13+B15+B17+B19</f>
        <v>97401</v>
      </c>
      <c r="C5" s="31">
        <f>C7+C9+C11+C13+C15+C17+C19</f>
        <v>103826</v>
      </c>
      <c r="F5" s="24"/>
    </row>
    <row r="6" ht="27.75" customHeight="1" spans="1:3">
      <c r="A6" s="32" t="s">
        <v>1727</v>
      </c>
      <c r="B6" s="7">
        <v>69812</v>
      </c>
      <c r="C6" s="7">
        <v>28105</v>
      </c>
    </row>
    <row r="7" ht="27.75" customHeight="1" spans="1:3">
      <c r="A7" s="32" t="s">
        <v>1728</v>
      </c>
      <c r="B7" s="7">
        <v>24904</v>
      </c>
      <c r="C7" s="7">
        <v>27144</v>
      </c>
    </row>
    <row r="8" ht="27.75" customHeight="1" spans="1:3">
      <c r="A8" s="32" t="s">
        <v>1729</v>
      </c>
      <c r="B8" s="7">
        <v>9139</v>
      </c>
      <c r="C8" s="7">
        <v>9303</v>
      </c>
    </row>
    <row r="9" ht="27.75" customHeight="1" spans="1:3">
      <c r="A9" s="32" t="s">
        <v>1728</v>
      </c>
      <c r="B9" s="7">
        <v>8894</v>
      </c>
      <c r="C9" s="7">
        <v>9286</v>
      </c>
    </row>
    <row r="10" ht="27.75" customHeight="1" spans="1:3">
      <c r="A10" s="32" t="s">
        <v>1730</v>
      </c>
      <c r="B10" s="7">
        <v>31873</v>
      </c>
      <c r="C10" s="7">
        <v>34023</v>
      </c>
    </row>
    <row r="11" ht="27.75" customHeight="1" spans="1:3">
      <c r="A11" s="32" t="s">
        <v>1728</v>
      </c>
      <c r="B11" s="7">
        <v>31410</v>
      </c>
      <c r="C11" s="7">
        <v>33506</v>
      </c>
    </row>
    <row r="12" ht="27.75" customHeight="1" spans="1:3">
      <c r="A12" s="32" t="s">
        <v>1731</v>
      </c>
      <c r="B12" s="7">
        <v>9733</v>
      </c>
      <c r="C12" s="7">
        <v>10152</v>
      </c>
    </row>
    <row r="13" ht="27.75" customHeight="1" spans="1:3">
      <c r="A13" s="32" t="s">
        <v>1732</v>
      </c>
      <c r="B13" s="7">
        <v>9402</v>
      </c>
      <c r="C13" s="7">
        <v>10021</v>
      </c>
    </row>
    <row r="14" ht="27.75" customHeight="1" spans="1:3">
      <c r="A14" s="32" t="s">
        <v>1733</v>
      </c>
      <c r="B14" s="7">
        <v>39874</v>
      </c>
      <c r="C14" s="7">
        <v>42591</v>
      </c>
    </row>
    <row r="15" ht="27.75" customHeight="1" spans="1:3">
      <c r="A15" s="32" t="s">
        <v>1732</v>
      </c>
      <c r="B15" s="7">
        <v>21955</v>
      </c>
      <c r="C15" s="7">
        <v>22956</v>
      </c>
    </row>
    <row r="16" ht="27.75" customHeight="1" spans="1:3">
      <c r="A16" s="32" t="s">
        <v>1734</v>
      </c>
      <c r="B16" s="7">
        <v>508</v>
      </c>
      <c r="C16" s="7">
        <v>400</v>
      </c>
    </row>
    <row r="17" ht="27.75" customHeight="1" spans="1:3">
      <c r="A17" s="32" t="s">
        <v>1735</v>
      </c>
      <c r="B17" s="7">
        <v>219</v>
      </c>
      <c r="C17" s="7">
        <v>247</v>
      </c>
    </row>
    <row r="18" ht="27.75" customHeight="1" spans="1:3">
      <c r="A18" s="32" t="s">
        <v>1736</v>
      </c>
      <c r="B18" s="7">
        <v>645</v>
      </c>
      <c r="C18" s="7">
        <v>703</v>
      </c>
    </row>
    <row r="19" ht="27.75" customHeight="1" spans="1:3">
      <c r="A19" s="32" t="s">
        <v>1737</v>
      </c>
      <c r="B19" s="7">
        <v>617</v>
      </c>
      <c r="C19" s="7">
        <v>666</v>
      </c>
    </row>
    <row r="20" ht="27.75" customHeight="1" spans="1:3">
      <c r="A20" s="32" t="s">
        <v>1738</v>
      </c>
      <c r="B20" s="7"/>
      <c r="C20" s="7"/>
    </row>
    <row r="21" ht="27.75" customHeight="1" spans="1:3">
      <c r="A21" s="32" t="s">
        <v>1739</v>
      </c>
      <c r="B21" s="7"/>
      <c r="C21" s="33"/>
    </row>
    <row r="22" ht="82.5" customHeight="1" spans="1:3">
      <c r="A22" s="34" t="s">
        <v>1722</v>
      </c>
      <c r="B22" s="34"/>
      <c r="C22" s="35"/>
    </row>
  </sheetData>
  <mergeCells count="2">
    <mergeCell ref="A1:C1"/>
    <mergeCell ref="A22:C22"/>
  </mergeCells>
  <printOptions horizontalCentered="1"/>
  <pageMargins left="0.590203972313348" right="0.590203972313348" top="0.78740157480315" bottom="0.590203972313348" header="0.629782348167239" footer="0.511741544318011"/>
  <pageSetup paperSize="9" scale="96" firstPageNumber="0" orientation="portrait" useFirstPageNumber="1"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H6" sqref="H6"/>
    </sheetView>
  </sheetViews>
  <sheetFormatPr defaultColWidth="9" defaultRowHeight="14.25" outlineLevelCol="2"/>
  <cols>
    <col min="1" max="1" width="24.5" style="1" customWidth="1"/>
    <col min="2" max="2" width="25.625" style="1" customWidth="1"/>
    <col min="3" max="3" width="25.625" style="17" customWidth="1"/>
    <col min="4" max="16384" width="9" style="17"/>
  </cols>
  <sheetData>
    <row r="1" ht="52.5" customHeight="1" spans="1:3">
      <c r="A1" s="3" t="s">
        <v>1740</v>
      </c>
      <c r="B1" s="3"/>
      <c r="C1" s="3"/>
    </row>
    <row r="2" ht="33" customHeight="1" spans="1:3">
      <c r="A2" s="4" t="s">
        <v>1741</v>
      </c>
      <c r="C2" s="18" t="s">
        <v>26</v>
      </c>
    </row>
    <row r="3" ht="45.75" customHeight="1" spans="1:3">
      <c r="A3" s="6" t="s">
        <v>1742</v>
      </c>
      <c r="B3" s="19" t="s">
        <v>1743</v>
      </c>
      <c r="C3" s="19" t="s">
        <v>1744</v>
      </c>
    </row>
    <row r="4" ht="59.25" customHeight="1" spans="1:3">
      <c r="A4" s="6" t="s">
        <v>1745</v>
      </c>
      <c r="B4" s="8">
        <v>12608</v>
      </c>
      <c r="C4" s="8">
        <v>5500</v>
      </c>
    </row>
    <row r="5" ht="59.25" customHeight="1" spans="1:3">
      <c r="A5" s="6" t="s">
        <v>1746</v>
      </c>
      <c r="B5" s="8">
        <v>31422</v>
      </c>
      <c r="C5" s="8">
        <v>4060</v>
      </c>
    </row>
    <row r="6" ht="59.25" customHeight="1" spans="1:3">
      <c r="A6" s="20" t="s">
        <v>1747</v>
      </c>
      <c r="B6" s="21">
        <v>286690.57</v>
      </c>
      <c r="C6" s="22">
        <v>66237</v>
      </c>
    </row>
    <row r="7" ht="59.25" customHeight="1" spans="1:3">
      <c r="A7" s="20" t="s">
        <v>1748</v>
      </c>
      <c r="B7" s="22">
        <v>311287</v>
      </c>
      <c r="C7" s="22">
        <v>86400</v>
      </c>
    </row>
    <row r="8" ht="72.75" customHeight="1" spans="1:2">
      <c r="A8" s="23" t="s">
        <v>1749</v>
      </c>
      <c r="B8" s="23"/>
    </row>
    <row r="9" ht="38.25" customHeight="1" spans="1:1">
      <c r="A9" s="2"/>
    </row>
    <row r="10" ht="38.25" customHeight="1"/>
    <row r="11" ht="38.25" customHeight="1"/>
    <row r="12" ht="38.25" customHeight="1"/>
  </sheetData>
  <mergeCells count="2">
    <mergeCell ref="A1:C1"/>
    <mergeCell ref="A8:B8"/>
  </mergeCells>
  <printOptions horizontalCentered="1"/>
  <pageMargins left="0.550694444444444" right="0.550694444444444" top="0.984027777777778" bottom="0.984027777777778" header="0.511805555555556" footer="0.511805555555556"/>
  <pageSetup paperSize="9" firstPageNumber="0" orientation="portrait" useFirstPageNumber="1" horizontalDpi="600"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J18" sqref="J18"/>
    </sheetView>
  </sheetViews>
  <sheetFormatPr defaultColWidth="9" defaultRowHeight="13.5" outlineLevelRow="5" outlineLevelCol="4"/>
  <cols>
    <col min="1" max="5" width="15.625" style="9" customWidth="1"/>
    <col min="6" max="16384" width="9" style="9"/>
  </cols>
  <sheetData>
    <row r="1" ht="53" customHeight="1" spans="1:5">
      <c r="A1" s="10" t="s">
        <v>1750</v>
      </c>
      <c r="B1" s="10"/>
      <c r="C1" s="10"/>
      <c r="D1" s="10"/>
      <c r="E1" s="10"/>
    </row>
    <row r="2" spans="1:5">
      <c r="A2" s="11"/>
      <c r="B2" s="11"/>
      <c r="C2" s="11"/>
      <c r="D2" s="11"/>
      <c r="E2" s="12" t="s">
        <v>26</v>
      </c>
    </row>
    <row r="3" ht="25" customHeight="1" spans="1:5">
      <c r="A3" s="13" t="s">
        <v>1742</v>
      </c>
      <c r="B3" s="13" t="s">
        <v>1115</v>
      </c>
      <c r="C3" s="13" t="s">
        <v>1751</v>
      </c>
      <c r="D3" s="13" t="s">
        <v>1752</v>
      </c>
      <c r="E3" s="13" t="s">
        <v>1365</v>
      </c>
    </row>
    <row r="4" ht="25" customHeight="1" spans="1:5">
      <c r="A4" s="14" t="s">
        <v>1743</v>
      </c>
      <c r="B4" s="15">
        <v>31422</v>
      </c>
      <c r="C4" s="15">
        <v>9257.84</v>
      </c>
      <c r="D4" s="15">
        <v>34.35</v>
      </c>
      <c r="E4" s="15"/>
    </row>
    <row r="5" ht="25" customHeight="1" spans="1:5">
      <c r="A5" s="14" t="s">
        <v>1744</v>
      </c>
      <c r="B5" s="15">
        <v>4060</v>
      </c>
      <c r="C5" s="15">
        <v>2170.79</v>
      </c>
      <c r="D5" s="16">
        <v>7.46</v>
      </c>
      <c r="E5" s="15"/>
    </row>
    <row r="6" ht="25" customHeight="1" spans="1:5">
      <c r="A6" s="14" t="s">
        <v>1361</v>
      </c>
      <c r="B6" s="15"/>
      <c r="C6" s="15"/>
      <c r="D6" s="15"/>
      <c r="E6" s="15"/>
    </row>
  </sheetData>
  <mergeCells count="1">
    <mergeCell ref="A1:E1"/>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I6" sqref="I6"/>
    </sheetView>
  </sheetViews>
  <sheetFormatPr defaultColWidth="9" defaultRowHeight="13.5" outlineLevelRow="5" outlineLevelCol="4"/>
  <cols>
    <col min="1" max="1" width="14.625" style="9" customWidth="1"/>
    <col min="2" max="4" width="15.625" style="9" customWidth="1"/>
    <col min="5" max="5" width="15.25" style="9" customWidth="1"/>
    <col min="6" max="16384" width="9" style="9"/>
  </cols>
  <sheetData>
    <row r="1" ht="43" customHeight="1" spans="1:5">
      <c r="A1" s="10" t="s">
        <v>1753</v>
      </c>
      <c r="B1" s="10"/>
      <c r="C1" s="10"/>
      <c r="D1" s="10"/>
      <c r="E1" s="10"/>
    </row>
    <row r="2" ht="19" customHeight="1" spans="1:5">
      <c r="A2" s="11"/>
      <c r="B2" s="11"/>
      <c r="C2" s="11"/>
      <c r="D2" s="11"/>
      <c r="E2" s="12" t="s">
        <v>26</v>
      </c>
    </row>
    <row r="3" ht="29" customHeight="1" spans="1:5">
      <c r="A3" s="13" t="s">
        <v>1742</v>
      </c>
      <c r="B3" s="13" t="s">
        <v>1115</v>
      </c>
      <c r="C3" s="13" t="s">
        <v>1751</v>
      </c>
      <c r="D3" s="13" t="s">
        <v>1752</v>
      </c>
      <c r="E3" s="13" t="s">
        <v>1365</v>
      </c>
    </row>
    <row r="4" ht="35" customHeight="1" spans="1:5">
      <c r="A4" s="14" t="s">
        <v>1743</v>
      </c>
      <c r="B4" s="15">
        <v>23353</v>
      </c>
      <c r="C4" s="15">
        <v>9483.38</v>
      </c>
      <c r="D4" s="15">
        <v>23.35</v>
      </c>
      <c r="E4" s="15"/>
    </row>
    <row r="5" ht="35" customHeight="1" spans="1:5">
      <c r="A5" s="14" t="s">
        <v>1744</v>
      </c>
      <c r="B5" s="15">
        <v>16581</v>
      </c>
      <c r="C5" s="15">
        <v>2326.66</v>
      </c>
      <c r="D5" s="15">
        <v>16.58</v>
      </c>
      <c r="E5" s="15"/>
    </row>
    <row r="6" ht="35" customHeight="1" spans="1:5">
      <c r="A6" s="14" t="s">
        <v>1361</v>
      </c>
      <c r="B6" s="15"/>
      <c r="C6" s="15"/>
      <c r="D6" s="15"/>
      <c r="E6" s="15"/>
    </row>
  </sheetData>
  <mergeCells count="1">
    <mergeCell ref="A1:E1"/>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
  <sheetViews>
    <sheetView showZeros="0" topLeftCell="A4" workbookViewId="0">
      <selection activeCell="I8" sqref="I8"/>
    </sheetView>
  </sheetViews>
  <sheetFormatPr defaultColWidth="9" defaultRowHeight="14.25" outlineLevelCol="2"/>
  <cols>
    <col min="1" max="1" width="29.4416666666667" style="1" customWidth="1"/>
    <col min="2" max="2" width="17.6666666666667" style="2" customWidth="1"/>
    <col min="3" max="3" width="29.1083333333333" style="2" customWidth="1"/>
    <col min="4" max="16384" width="9" style="2"/>
  </cols>
  <sheetData>
    <row r="1" ht="59.25" customHeight="1" spans="1:3">
      <c r="A1" s="3" t="s">
        <v>1754</v>
      </c>
      <c r="B1" s="3"/>
      <c r="C1" s="3"/>
    </row>
    <row r="2" ht="30.75" customHeight="1" spans="1:3">
      <c r="A2" s="4"/>
      <c r="B2" s="5" t="s">
        <v>26</v>
      </c>
      <c r="C2" s="5"/>
    </row>
    <row r="3" ht="21" customHeight="1" spans="1:3">
      <c r="A3" s="6" t="s">
        <v>1352</v>
      </c>
      <c r="B3" s="6" t="s">
        <v>1755</v>
      </c>
      <c r="C3" s="6" t="s">
        <v>1756</v>
      </c>
    </row>
    <row r="4" ht="31.5" customHeight="1" spans="1:3">
      <c r="A4" s="6"/>
      <c r="B4" s="6"/>
      <c r="C4" s="6"/>
    </row>
    <row r="5" ht="55.5" customHeight="1" spans="1:3">
      <c r="A5" s="6" t="s">
        <v>1361</v>
      </c>
      <c r="B5" s="6">
        <v>18108</v>
      </c>
      <c r="C5" s="7"/>
    </row>
    <row r="6" ht="55.5" customHeight="1" spans="1:3">
      <c r="A6" s="8" t="s">
        <v>1757</v>
      </c>
      <c r="B6" s="8">
        <v>500</v>
      </c>
      <c r="C6" s="7"/>
    </row>
    <row r="7" ht="55.5" customHeight="1" spans="1:3">
      <c r="A7" s="8" t="s">
        <v>1758</v>
      </c>
      <c r="B7" s="8">
        <v>4000</v>
      </c>
      <c r="C7" s="7"/>
    </row>
    <row r="8" ht="55.5" customHeight="1" spans="1:3">
      <c r="A8" s="8" t="s">
        <v>1759</v>
      </c>
      <c r="B8" s="8">
        <v>372</v>
      </c>
      <c r="C8" s="7"/>
    </row>
    <row r="9" ht="55.5" customHeight="1" spans="1:3">
      <c r="A9" s="8" t="s">
        <v>1760</v>
      </c>
      <c r="B9" s="8">
        <v>13236</v>
      </c>
      <c r="C9" s="7"/>
    </row>
    <row r="10" ht="55.5" customHeight="1" spans="1:3">
      <c r="A10" s="8"/>
      <c r="B10" s="8"/>
      <c r="C10" s="7"/>
    </row>
    <row r="11" ht="55.5" customHeight="1" spans="1:3">
      <c r="A11" s="8"/>
      <c r="B11" s="8"/>
      <c r="C11" s="7"/>
    </row>
    <row r="12" ht="55.5" customHeight="1" spans="1:3">
      <c r="A12" s="8"/>
      <c r="B12" s="8"/>
      <c r="C12" s="7"/>
    </row>
    <row r="13" ht="55.5" customHeight="1" spans="1:3">
      <c r="A13" s="8"/>
      <c r="B13" s="8"/>
      <c r="C13" s="7"/>
    </row>
  </sheetData>
  <mergeCells count="5">
    <mergeCell ref="A1:C1"/>
    <mergeCell ref="B2:C2"/>
    <mergeCell ref="A3:A4"/>
    <mergeCell ref="B3:B4"/>
    <mergeCell ref="C3:C4"/>
  </mergeCells>
  <printOptions horizontalCentered="1"/>
  <pageMargins left="0.747823152016467" right="0.747823152016467" top="0.983904759714923" bottom="0.590203972313348" header="0.511741544318011" footer="0.511741544318011"/>
  <pageSetup paperSize="9" firstPageNumber="0" orientation="portrait" useFirstPageNumber="1"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B18" sqref="B18"/>
    </sheetView>
  </sheetViews>
  <sheetFormatPr defaultColWidth="9" defaultRowHeight="14.25"/>
  <cols>
    <col min="1" max="1" width="117.375" style="216" customWidth="1"/>
    <col min="2" max="16384" width="9" style="216"/>
  </cols>
  <sheetData>
    <row r="1" ht="48.75" customHeight="1" spans="1:1">
      <c r="A1" s="217" t="s">
        <v>8</v>
      </c>
    </row>
    <row r="2" s="215" customFormat="1" ht="27.95" customHeight="1" spans="1:1">
      <c r="A2" s="218" t="s">
        <v>9</v>
      </c>
    </row>
    <row r="3" s="215" customFormat="1" ht="27.95" customHeight="1" spans="1:1">
      <c r="A3" s="218" t="s">
        <v>10</v>
      </c>
    </row>
    <row r="4" s="215" customFormat="1" ht="27.95" customHeight="1" spans="1:1">
      <c r="A4" s="218" t="s">
        <v>11</v>
      </c>
    </row>
    <row r="5" s="215" customFormat="1" ht="27.95" customHeight="1" spans="1:1">
      <c r="A5" s="218" t="s">
        <v>12</v>
      </c>
    </row>
    <row r="6" s="215" customFormat="1" ht="27.95" customHeight="1" spans="1:1">
      <c r="A6" s="218" t="s">
        <v>13</v>
      </c>
    </row>
    <row r="7" s="215" customFormat="1" ht="27.95" customHeight="1" spans="1:1">
      <c r="A7" s="218" t="s">
        <v>14</v>
      </c>
    </row>
    <row r="8" s="215" customFormat="1" ht="27.95" customHeight="1" spans="1:1">
      <c r="A8" s="218" t="s">
        <v>15</v>
      </c>
    </row>
    <row r="9" s="215" customFormat="1" ht="27.95" customHeight="1" spans="1:1">
      <c r="A9" s="218" t="s">
        <v>16</v>
      </c>
    </row>
    <row r="10" s="215" customFormat="1" ht="27.95" customHeight="1" spans="1:1">
      <c r="A10" s="218" t="s">
        <v>17</v>
      </c>
    </row>
    <row r="11" ht="27.95" customHeight="1" spans="1:1">
      <c r="A11" s="218" t="s">
        <v>18</v>
      </c>
    </row>
    <row r="12" ht="27.95" customHeight="1" spans="1:1">
      <c r="A12" s="218" t="s">
        <v>19</v>
      </c>
    </row>
    <row r="13" ht="27.95" customHeight="1" spans="1:1">
      <c r="A13" s="218" t="s">
        <v>20</v>
      </c>
    </row>
    <row r="14" ht="27.95" customHeight="1" spans="1:1">
      <c r="A14" s="218" t="s">
        <v>21</v>
      </c>
    </row>
    <row r="15" ht="27.95" customHeight="1" spans="1:1">
      <c r="A15" s="218" t="s">
        <v>22</v>
      </c>
    </row>
    <row r="16" ht="27.95" customHeight="1" spans="1:1">
      <c r="A16" s="218" t="s">
        <v>23</v>
      </c>
    </row>
  </sheetData>
  <printOptions horizontalCentered="1"/>
  <pageMargins left="0.75" right="0.75" top="0.438888888888889" bottom="0.659027777777778" header="0.21875"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zoomScale="93" zoomScaleNormal="93" workbookViewId="0">
      <pane ySplit="5" topLeftCell="A6" activePane="bottomLeft" state="frozen"/>
      <selection/>
      <selection pane="bottomLeft" activeCell="H26" sqref="H26"/>
    </sheetView>
  </sheetViews>
  <sheetFormatPr defaultColWidth="9" defaultRowHeight="13.5" outlineLevelCol="4"/>
  <cols>
    <col min="1" max="1" width="9" style="204"/>
    <col min="2" max="2" width="31.0416666666667" style="204" customWidth="1"/>
    <col min="3" max="3" width="9.95" style="205" customWidth="1"/>
    <col min="4" max="4" width="10.2083333333333" style="205" customWidth="1"/>
    <col min="5" max="5" width="12.625" style="205" customWidth="1"/>
    <col min="6" max="16384" width="9" style="204"/>
  </cols>
  <sheetData>
    <row r="1" ht="18" customHeight="1" spans="1:1">
      <c r="A1" s="105" t="s">
        <v>24</v>
      </c>
    </row>
    <row r="2" s="203" customFormat="1" ht="22.5" spans="1:5">
      <c r="A2" s="206" t="s">
        <v>25</v>
      </c>
      <c r="B2" s="206"/>
      <c r="C2" s="207"/>
      <c r="D2" s="207"/>
      <c r="E2" s="207"/>
    </row>
    <row r="3" ht="20.25" customHeight="1" spans="1:5">
      <c r="A3" s="68"/>
      <c r="B3" s="68"/>
      <c r="C3" s="70"/>
      <c r="D3" s="70"/>
      <c r="E3" s="70" t="s">
        <v>26</v>
      </c>
    </row>
    <row r="4" ht="31.5" customHeight="1" spans="1:5">
      <c r="A4" s="182" t="s">
        <v>27</v>
      </c>
      <c r="B4" s="183"/>
      <c r="C4" s="184" t="s">
        <v>28</v>
      </c>
      <c r="D4" s="184" t="s">
        <v>29</v>
      </c>
      <c r="E4" s="75" t="s">
        <v>30</v>
      </c>
    </row>
    <row r="5" ht="34" customHeight="1" spans="1:5">
      <c r="A5" s="74" t="s">
        <v>31</v>
      </c>
      <c r="B5" s="74" t="s">
        <v>32</v>
      </c>
      <c r="C5" s="185"/>
      <c r="D5" s="185"/>
      <c r="E5" s="75" t="s">
        <v>33</v>
      </c>
    </row>
    <row r="6" ht="20.1" customHeight="1" spans="1:5">
      <c r="A6" s="54">
        <v>101</v>
      </c>
      <c r="B6" s="51" t="s">
        <v>34</v>
      </c>
      <c r="C6" s="52">
        <f>SUM(C7:C22)</f>
        <v>32900</v>
      </c>
      <c r="D6" s="52">
        <f>SUM(D7:D22)</f>
        <v>32754</v>
      </c>
      <c r="E6" s="52">
        <f>SUM(E7:E22)</f>
        <v>39480</v>
      </c>
    </row>
    <row r="7" ht="20.1" customHeight="1" spans="1:5">
      <c r="A7" s="54">
        <v>10101</v>
      </c>
      <c r="B7" s="51" t="s">
        <v>35</v>
      </c>
      <c r="C7" s="208">
        <v>17800</v>
      </c>
      <c r="D7" s="52">
        <v>10968</v>
      </c>
      <c r="E7" s="176">
        <v>17460</v>
      </c>
    </row>
    <row r="8" ht="20.1" customHeight="1" spans="1:5">
      <c r="A8" s="54">
        <v>10104</v>
      </c>
      <c r="B8" s="51" t="s">
        <v>36</v>
      </c>
      <c r="C8" s="208">
        <v>3000</v>
      </c>
      <c r="D8" s="52">
        <v>2082</v>
      </c>
      <c r="E8" s="177">
        <v>2500</v>
      </c>
    </row>
    <row r="9" ht="20.1" customHeight="1" spans="1:5">
      <c r="A9" s="54">
        <v>10105</v>
      </c>
      <c r="B9" s="51" t="s">
        <v>37</v>
      </c>
      <c r="C9" s="52"/>
      <c r="D9" s="52"/>
      <c r="E9" s="177"/>
    </row>
    <row r="10" ht="20.1" customHeight="1" spans="1:5">
      <c r="A10" s="54">
        <v>10106</v>
      </c>
      <c r="B10" s="51" t="s">
        <v>38</v>
      </c>
      <c r="C10" s="208">
        <v>1500</v>
      </c>
      <c r="D10" s="52">
        <v>1777</v>
      </c>
      <c r="E10" s="177">
        <v>1000</v>
      </c>
    </row>
    <row r="11" ht="20.1" customHeight="1" spans="1:5">
      <c r="A11" s="54">
        <v>10107</v>
      </c>
      <c r="B11" s="51" t="s">
        <v>39</v>
      </c>
      <c r="C11" s="208">
        <v>500</v>
      </c>
      <c r="D11" s="52">
        <v>116</v>
      </c>
      <c r="E11" s="176">
        <v>150</v>
      </c>
    </row>
    <row r="12" ht="20.1" customHeight="1" spans="1:5">
      <c r="A12" s="54">
        <v>10109</v>
      </c>
      <c r="B12" s="51" t="s">
        <v>40</v>
      </c>
      <c r="C12" s="208">
        <v>1500</v>
      </c>
      <c r="D12" s="52">
        <v>1093</v>
      </c>
      <c r="E12" s="176">
        <v>1350</v>
      </c>
    </row>
    <row r="13" ht="20.1" customHeight="1" spans="1:5">
      <c r="A13" s="54">
        <v>10110</v>
      </c>
      <c r="B13" s="51" t="s">
        <v>41</v>
      </c>
      <c r="C13" s="208">
        <v>500</v>
      </c>
      <c r="D13" s="52">
        <v>1783</v>
      </c>
      <c r="E13" s="176">
        <v>2200</v>
      </c>
    </row>
    <row r="14" ht="20.1" customHeight="1" spans="1:5">
      <c r="A14" s="54">
        <v>10111</v>
      </c>
      <c r="B14" s="51" t="s">
        <v>42</v>
      </c>
      <c r="C14" s="208">
        <v>300</v>
      </c>
      <c r="D14" s="52">
        <v>336</v>
      </c>
      <c r="E14" s="176">
        <v>300</v>
      </c>
    </row>
    <row r="15" ht="20.1" customHeight="1" spans="1:5">
      <c r="A15" s="54">
        <v>10112</v>
      </c>
      <c r="B15" s="51" t="s">
        <v>43</v>
      </c>
      <c r="C15" s="208">
        <v>200</v>
      </c>
      <c r="D15" s="52">
        <v>268</v>
      </c>
      <c r="E15" s="176">
        <v>220</v>
      </c>
    </row>
    <row r="16" ht="20.1" customHeight="1" spans="1:5">
      <c r="A16" s="54">
        <v>10113</v>
      </c>
      <c r="B16" s="51" t="s">
        <v>44</v>
      </c>
      <c r="C16" s="208">
        <v>600</v>
      </c>
      <c r="D16" s="52">
        <v>1242</v>
      </c>
      <c r="E16" s="176">
        <v>1200</v>
      </c>
    </row>
    <row r="17" ht="20.1" customHeight="1" spans="1:5">
      <c r="A17" s="54">
        <v>10114</v>
      </c>
      <c r="B17" s="51" t="s">
        <v>45</v>
      </c>
      <c r="C17" s="208">
        <v>600</v>
      </c>
      <c r="D17" s="52">
        <v>1206</v>
      </c>
      <c r="E17" s="176">
        <v>600</v>
      </c>
    </row>
    <row r="18" ht="20.1" customHeight="1" spans="1:5">
      <c r="A18" s="54">
        <v>10118</v>
      </c>
      <c r="B18" s="51" t="s">
        <v>46</v>
      </c>
      <c r="C18" s="208">
        <v>4400</v>
      </c>
      <c r="D18" s="52">
        <v>5628</v>
      </c>
      <c r="E18" s="176">
        <v>4400</v>
      </c>
    </row>
    <row r="19" ht="20.1" customHeight="1" spans="1:5">
      <c r="A19" s="54">
        <v>10119</v>
      </c>
      <c r="B19" s="51" t="s">
        <v>47</v>
      </c>
      <c r="C19" s="208">
        <v>500</v>
      </c>
      <c r="D19" s="52">
        <v>4544</v>
      </c>
      <c r="E19" s="176">
        <v>1000</v>
      </c>
    </row>
    <row r="20" ht="20.1" customHeight="1" spans="1:5">
      <c r="A20" s="54">
        <v>10120</v>
      </c>
      <c r="B20" s="51" t="s">
        <v>48</v>
      </c>
      <c r="C20" s="208">
        <v>1400</v>
      </c>
      <c r="D20" s="52">
        <v>1621</v>
      </c>
      <c r="E20" s="176">
        <v>1400</v>
      </c>
    </row>
    <row r="21" ht="20.1" customHeight="1" spans="1:5">
      <c r="A21" s="54">
        <v>10121</v>
      </c>
      <c r="B21" s="51" t="s">
        <v>49</v>
      </c>
      <c r="C21" s="208">
        <v>100</v>
      </c>
      <c r="D21" s="52">
        <v>93</v>
      </c>
      <c r="E21" s="176">
        <v>5700</v>
      </c>
    </row>
    <row r="22" ht="20.1" customHeight="1" spans="1:5">
      <c r="A22" s="54">
        <v>10199</v>
      </c>
      <c r="B22" s="51" t="s">
        <v>50</v>
      </c>
      <c r="C22" s="52"/>
      <c r="D22" s="52">
        <v>-3</v>
      </c>
      <c r="E22" s="52"/>
    </row>
    <row r="23" ht="21" customHeight="1" spans="1:5">
      <c r="A23" s="54">
        <v>103</v>
      </c>
      <c r="B23" s="51" t="s">
        <v>51</v>
      </c>
      <c r="C23" s="52">
        <f>SUM(C24:C31)</f>
        <v>14100</v>
      </c>
      <c r="D23" s="52">
        <f>SUM(D24:D31)</f>
        <v>17271</v>
      </c>
      <c r="E23" s="52">
        <f>SUM(E24:E31)</f>
        <v>16920</v>
      </c>
    </row>
    <row r="24" ht="20.1" customHeight="1" spans="1:5">
      <c r="A24" s="54">
        <v>10302</v>
      </c>
      <c r="B24" s="51" t="s">
        <v>52</v>
      </c>
      <c r="C24" s="208">
        <v>2780</v>
      </c>
      <c r="D24" s="52">
        <v>1657</v>
      </c>
      <c r="E24" s="209">
        <v>1400</v>
      </c>
    </row>
    <row r="25" ht="20.1" customHeight="1" spans="1:5">
      <c r="A25" s="54">
        <v>10304</v>
      </c>
      <c r="B25" s="51" t="s">
        <v>53</v>
      </c>
      <c r="C25" s="210">
        <v>800</v>
      </c>
      <c r="D25" s="52">
        <v>1987</v>
      </c>
      <c r="E25" s="209">
        <v>1500</v>
      </c>
    </row>
    <row r="26" ht="20.1" customHeight="1" spans="1:5">
      <c r="A26" s="54">
        <v>10305</v>
      </c>
      <c r="B26" s="51" t="s">
        <v>54</v>
      </c>
      <c r="C26" s="210">
        <v>3000</v>
      </c>
      <c r="D26" s="52">
        <v>2569</v>
      </c>
      <c r="E26" s="209">
        <v>2700</v>
      </c>
    </row>
    <row r="27" ht="20.1" customHeight="1" spans="1:5">
      <c r="A27" s="54">
        <v>10306</v>
      </c>
      <c r="B27" s="51" t="s">
        <v>55</v>
      </c>
      <c r="C27" s="210"/>
      <c r="D27" s="52">
        <v>1156</v>
      </c>
      <c r="E27" s="211"/>
    </row>
    <row r="28" ht="20.1" customHeight="1" spans="1:5">
      <c r="A28" s="54">
        <v>10307</v>
      </c>
      <c r="B28" s="51" t="s">
        <v>56</v>
      </c>
      <c r="C28" s="210">
        <v>2000</v>
      </c>
      <c r="D28" s="52">
        <v>3526</v>
      </c>
      <c r="E28" s="209">
        <v>2700</v>
      </c>
    </row>
    <row r="29" ht="20.1" customHeight="1" spans="1:5">
      <c r="A29" s="54">
        <v>10308</v>
      </c>
      <c r="B29" s="51" t="s">
        <v>57</v>
      </c>
      <c r="C29" s="210">
        <v>4000</v>
      </c>
      <c r="D29" s="52"/>
      <c r="E29" s="209">
        <v>60</v>
      </c>
    </row>
    <row r="30" s="204" customFormat="1" ht="20.1" customHeight="1" spans="1:5">
      <c r="A30" s="54">
        <v>10309</v>
      </c>
      <c r="B30" s="51" t="s">
        <v>58</v>
      </c>
      <c r="C30" s="210">
        <v>300</v>
      </c>
      <c r="D30" s="52">
        <v>4627</v>
      </c>
      <c r="E30" s="209">
        <v>4500</v>
      </c>
    </row>
    <row r="31" s="204" customFormat="1" ht="20.1" customHeight="1" spans="1:5">
      <c r="A31" s="54">
        <v>10399</v>
      </c>
      <c r="B31" s="51" t="s">
        <v>59</v>
      </c>
      <c r="C31" s="210">
        <v>1220</v>
      </c>
      <c r="D31" s="52">
        <v>1749</v>
      </c>
      <c r="E31" s="209">
        <v>4060</v>
      </c>
    </row>
    <row r="32" s="204" customFormat="1" ht="20.1" customHeight="1" spans="1:5">
      <c r="A32" s="54"/>
      <c r="B32" s="51" t="s">
        <v>0</v>
      </c>
      <c r="C32" s="52"/>
      <c r="D32" s="52"/>
      <c r="E32" s="52"/>
    </row>
    <row r="33" ht="20.1" customHeight="1" spans="1:5">
      <c r="A33" s="212" t="s">
        <v>60</v>
      </c>
      <c r="B33" s="213"/>
      <c r="C33" s="214">
        <f>C6+C23</f>
        <v>47000</v>
      </c>
      <c r="D33" s="214">
        <f>D6+D23</f>
        <v>50025</v>
      </c>
      <c r="E33" s="214">
        <f>E6+E23</f>
        <v>56400</v>
      </c>
    </row>
    <row r="34" spans="1:5">
      <c r="A34" s="68"/>
      <c r="B34" s="68"/>
      <c r="C34" s="70"/>
      <c r="D34" s="70"/>
      <c r="E34" s="70"/>
    </row>
    <row r="35" spans="1:5">
      <c r="A35" s="68"/>
      <c r="B35" s="68"/>
      <c r="C35" s="70"/>
      <c r="D35" s="70"/>
      <c r="E35" s="70"/>
    </row>
    <row r="36" spans="1:5">
      <c r="A36" s="68"/>
      <c r="B36" s="68"/>
      <c r="C36" s="70"/>
      <c r="D36" s="70"/>
      <c r="E36" s="70"/>
    </row>
  </sheetData>
  <mergeCells count="5">
    <mergeCell ref="A2:E2"/>
    <mergeCell ref="A4:B4"/>
    <mergeCell ref="A33:B33"/>
    <mergeCell ref="C4:C5"/>
    <mergeCell ref="D4:D5"/>
  </mergeCells>
  <printOptions horizontalCentered="1"/>
  <pageMargins left="0.471527777777778" right="0.471527777777778" top="0.196527777777778" bottom="0.0777777777777778" header="0" footer="0"/>
  <pageSetup paperSize="9" scale="99" fitToWidth="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6"/>
  <sheetViews>
    <sheetView zoomScale="115" zoomScaleNormal="115" workbookViewId="0">
      <pane ySplit="5" topLeftCell="A6" activePane="bottomLeft" state="frozen"/>
      <selection/>
      <selection pane="bottomLeft" activeCell="I24" sqref="I24"/>
    </sheetView>
  </sheetViews>
  <sheetFormatPr defaultColWidth="9" defaultRowHeight="13.5" outlineLevelCol="4"/>
  <cols>
    <col min="1" max="1" width="9.325" style="180"/>
    <col min="2" max="2" width="52.625" style="68" customWidth="1"/>
    <col min="3" max="5" width="10.5" style="68" customWidth="1"/>
    <col min="6" max="16384" width="9" style="68"/>
  </cols>
  <sheetData>
    <row r="1" ht="14.25" spans="1:1">
      <c r="A1" s="181" t="s">
        <v>61</v>
      </c>
    </row>
    <row r="2" s="69" customFormat="1" ht="22.5" spans="1:5">
      <c r="A2" s="47" t="s">
        <v>62</v>
      </c>
      <c r="B2" s="47"/>
      <c r="C2" s="47"/>
      <c r="D2" s="47"/>
      <c r="E2" s="47"/>
    </row>
    <row r="3" spans="5:5">
      <c r="E3" s="82" t="s">
        <v>26</v>
      </c>
    </row>
    <row r="4" ht="23" customHeight="1" spans="1:5">
      <c r="A4" s="182" t="s">
        <v>27</v>
      </c>
      <c r="B4" s="183"/>
      <c r="C4" s="184" t="s">
        <v>28</v>
      </c>
      <c r="D4" s="184" t="s">
        <v>29</v>
      </c>
      <c r="E4" s="75" t="s">
        <v>30</v>
      </c>
    </row>
    <row r="5" ht="38" customHeight="1" spans="1:5">
      <c r="A5" s="74" t="s">
        <v>31</v>
      </c>
      <c r="B5" s="183" t="s">
        <v>32</v>
      </c>
      <c r="C5" s="185"/>
      <c r="D5" s="185"/>
      <c r="E5" s="75" t="s">
        <v>33</v>
      </c>
    </row>
    <row r="6" s="68" customFormat="1" spans="1:5">
      <c r="A6" s="54">
        <v>201</v>
      </c>
      <c r="B6" s="186" t="s">
        <v>63</v>
      </c>
      <c r="C6" s="51">
        <f>SUM(C7:C234)/2</f>
        <v>30883</v>
      </c>
      <c r="D6" s="51">
        <f>SUM(D7:D234)/2</f>
        <v>31251</v>
      </c>
      <c r="E6" s="51">
        <f>SUM(E7:E234)/2</f>
        <v>31629</v>
      </c>
    </row>
    <row r="7" s="68" customFormat="1" spans="1:5">
      <c r="A7" s="54">
        <v>20101</v>
      </c>
      <c r="B7" s="187" t="s">
        <v>64</v>
      </c>
      <c r="C7" s="51">
        <f>SUM(C8:C18)</f>
        <v>557</v>
      </c>
      <c r="D7" s="51">
        <f>SUM(D8:D18)</f>
        <v>1243</v>
      </c>
      <c r="E7" s="51">
        <f>SUM(E8:E18)</f>
        <v>686</v>
      </c>
    </row>
    <row r="8" spans="1:5">
      <c r="A8" s="54">
        <v>2010101</v>
      </c>
      <c r="B8" s="187" t="s">
        <v>65</v>
      </c>
      <c r="C8" s="188">
        <v>367</v>
      </c>
      <c r="D8" s="83">
        <v>1191</v>
      </c>
      <c r="E8" s="51">
        <v>517</v>
      </c>
    </row>
    <row r="9" spans="1:5">
      <c r="A9" s="54">
        <v>2010102</v>
      </c>
      <c r="B9" s="187" t="s">
        <v>66</v>
      </c>
      <c r="C9" s="51"/>
      <c r="D9" s="189">
        <v>0</v>
      </c>
      <c r="E9" s="51"/>
    </row>
    <row r="10" spans="1:5">
      <c r="A10" s="54">
        <v>2010103</v>
      </c>
      <c r="B10" s="190" t="s">
        <v>67</v>
      </c>
      <c r="C10" s="51"/>
      <c r="D10" s="83">
        <v>0</v>
      </c>
      <c r="E10" s="51"/>
    </row>
    <row r="11" spans="1:5">
      <c r="A11" s="54">
        <v>2010104</v>
      </c>
      <c r="B11" s="190" t="s">
        <v>68</v>
      </c>
      <c r="C11" s="51"/>
      <c r="D11" s="191">
        <v>0</v>
      </c>
      <c r="E11" s="51"/>
    </row>
    <row r="12" spans="1:5">
      <c r="A12" s="54">
        <v>2010105</v>
      </c>
      <c r="B12" s="190" t="s">
        <v>69</v>
      </c>
      <c r="C12" s="51"/>
      <c r="D12" s="83">
        <v>0</v>
      </c>
      <c r="E12" s="51"/>
    </row>
    <row r="13" spans="1:5">
      <c r="A13" s="54">
        <v>2010106</v>
      </c>
      <c r="B13" s="186" t="s">
        <v>70</v>
      </c>
      <c r="C13" s="51"/>
      <c r="D13" s="83">
        <v>0</v>
      </c>
      <c r="E13" s="51"/>
    </row>
    <row r="14" spans="1:5">
      <c r="A14" s="54">
        <v>2010107</v>
      </c>
      <c r="B14" s="186" t="s">
        <v>71</v>
      </c>
      <c r="C14" s="51"/>
      <c r="D14" s="83">
        <v>0</v>
      </c>
      <c r="E14" s="51"/>
    </row>
    <row r="15" spans="1:5">
      <c r="A15" s="54">
        <v>2010108</v>
      </c>
      <c r="B15" s="186" t="s">
        <v>72</v>
      </c>
      <c r="C15" s="51"/>
      <c r="D15" s="83">
        <v>52</v>
      </c>
      <c r="E15" s="51">
        <v>97</v>
      </c>
    </row>
    <row r="16" spans="1:5">
      <c r="A16" s="54">
        <v>2010109</v>
      </c>
      <c r="B16" s="186" t="s">
        <v>73</v>
      </c>
      <c r="C16" s="51"/>
      <c r="D16" s="51"/>
      <c r="E16" s="51"/>
    </row>
    <row r="17" spans="1:5">
      <c r="A17" s="54">
        <v>2010150</v>
      </c>
      <c r="B17" s="186" t="s">
        <v>74</v>
      </c>
      <c r="C17" s="51"/>
      <c r="D17" s="51"/>
      <c r="E17" s="51"/>
    </row>
    <row r="18" spans="1:5">
      <c r="A18" s="54">
        <v>2010199</v>
      </c>
      <c r="B18" s="186" t="s">
        <v>75</v>
      </c>
      <c r="C18" s="188">
        <v>190</v>
      </c>
      <c r="D18" s="51"/>
      <c r="E18" s="51">
        <v>72</v>
      </c>
    </row>
    <row r="19" s="68" customFormat="1" spans="1:5">
      <c r="A19" s="54">
        <v>20102</v>
      </c>
      <c r="B19" s="187" t="s">
        <v>76</v>
      </c>
      <c r="C19" s="51">
        <f>SUM(C20:C27)</f>
        <v>304</v>
      </c>
      <c r="D19" s="51">
        <f>SUM(D20:D27)</f>
        <v>413</v>
      </c>
      <c r="E19" s="51">
        <f>SUM(E20:E27)</f>
        <v>510</v>
      </c>
    </row>
    <row r="20" spans="1:5">
      <c r="A20" s="54">
        <v>2010201</v>
      </c>
      <c r="B20" s="187" t="s">
        <v>65</v>
      </c>
      <c r="C20" s="188">
        <v>190</v>
      </c>
      <c r="D20" s="83">
        <v>388</v>
      </c>
      <c r="E20" s="51">
        <v>432</v>
      </c>
    </row>
    <row r="21" spans="1:5">
      <c r="A21" s="54">
        <v>2010202</v>
      </c>
      <c r="B21" s="187" t="s">
        <v>66</v>
      </c>
      <c r="C21" s="188"/>
      <c r="D21" s="83">
        <v>0</v>
      </c>
      <c r="E21" s="51"/>
    </row>
    <row r="22" spans="1:5">
      <c r="A22" s="54">
        <v>2010203</v>
      </c>
      <c r="B22" s="190" t="s">
        <v>67</v>
      </c>
      <c r="C22" s="188"/>
      <c r="D22" s="83">
        <v>0</v>
      </c>
      <c r="E22" s="51"/>
    </row>
    <row r="23" spans="1:5">
      <c r="A23" s="54">
        <v>2010204</v>
      </c>
      <c r="B23" s="190" t="s">
        <v>77</v>
      </c>
      <c r="C23" s="188"/>
      <c r="D23" s="83">
        <v>0</v>
      </c>
      <c r="E23" s="51"/>
    </row>
    <row r="24" spans="1:5">
      <c r="A24" s="54">
        <v>2010205</v>
      </c>
      <c r="B24" s="190" t="s">
        <v>78</v>
      </c>
      <c r="C24" s="188"/>
      <c r="D24" s="83">
        <v>0</v>
      </c>
      <c r="E24" s="51">
        <v>43</v>
      </c>
    </row>
    <row r="25" spans="1:5">
      <c r="A25" s="54">
        <v>2010206</v>
      </c>
      <c r="B25" s="190" t="s">
        <v>79</v>
      </c>
      <c r="C25" s="188"/>
      <c r="D25" s="83">
        <v>0</v>
      </c>
      <c r="E25" s="51"/>
    </row>
    <row r="26" spans="1:5">
      <c r="A26" s="54">
        <v>2010250</v>
      </c>
      <c r="B26" s="190" t="s">
        <v>74</v>
      </c>
      <c r="C26" s="188"/>
      <c r="D26" s="83">
        <v>0</v>
      </c>
      <c r="E26" s="51"/>
    </row>
    <row r="27" spans="1:5">
      <c r="A27" s="54">
        <v>2010299</v>
      </c>
      <c r="B27" s="190" t="s">
        <v>80</v>
      </c>
      <c r="C27" s="188">
        <v>114</v>
      </c>
      <c r="D27" s="83">
        <v>25</v>
      </c>
      <c r="E27" s="51">
        <v>35</v>
      </c>
    </row>
    <row r="28" s="68" customFormat="1" spans="1:5">
      <c r="A28" s="54">
        <v>20103</v>
      </c>
      <c r="B28" s="187" t="s">
        <v>81</v>
      </c>
      <c r="C28" s="51">
        <f>SUM(C29:C38)</f>
        <v>10399</v>
      </c>
      <c r="D28" s="51">
        <f>SUM(D29:D38)</f>
        <v>16177</v>
      </c>
      <c r="E28" s="51">
        <f>SUM(E29:E38)</f>
        <v>12627</v>
      </c>
    </row>
    <row r="29" spans="1:5">
      <c r="A29" s="54">
        <v>2010301</v>
      </c>
      <c r="B29" s="187" t="s">
        <v>65</v>
      </c>
      <c r="C29" s="188">
        <v>4514</v>
      </c>
      <c r="D29" s="83">
        <v>8907</v>
      </c>
      <c r="E29" s="51">
        <v>8252</v>
      </c>
    </row>
    <row r="30" spans="1:5">
      <c r="A30" s="54">
        <v>2010302</v>
      </c>
      <c r="B30" s="187" t="s">
        <v>66</v>
      </c>
      <c r="C30" s="188">
        <v>115</v>
      </c>
      <c r="D30" s="83">
        <v>6</v>
      </c>
      <c r="E30" s="51"/>
    </row>
    <row r="31" spans="1:5">
      <c r="A31" s="54">
        <v>2010303</v>
      </c>
      <c r="B31" s="190" t="s">
        <v>67</v>
      </c>
      <c r="C31" s="188"/>
      <c r="D31" s="83">
        <v>0</v>
      </c>
      <c r="E31" s="51"/>
    </row>
    <row r="32" spans="1:5">
      <c r="A32" s="54">
        <v>2010304</v>
      </c>
      <c r="B32" s="190" t="s">
        <v>82</v>
      </c>
      <c r="C32" s="188"/>
      <c r="D32" s="83">
        <v>0</v>
      </c>
      <c r="E32" s="51"/>
    </row>
    <row r="33" spans="1:5">
      <c r="A33" s="54">
        <v>2010305</v>
      </c>
      <c r="B33" s="190" t="s">
        <v>83</v>
      </c>
      <c r="C33" s="188">
        <v>42</v>
      </c>
      <c r="D33" s="83">
        <v>0</v>
      </c>
      <c r="E33" s="51"/>
    </row>
    <row r="34" spans="1:5">
      <c r="A34" s="54">
        <v>2010306</v>
      </c>
      <c r="B34" s="192" t="s">
        <v>84</v>
      </c>
      <c r="C34" s="188"/>
      <c r="D34" s="83">
        <v>0</v>
      </c>
      <c r="E34" s="51">
        <v>682</v>
      </c>
    </row>
    <row r="35" spans="1:5">
      <c r="A35" s="54">
        <v>2010308</v>
      </c>
      <c r="B35" s="187" t="s">
        <v>85</v>
      </c>
      <c r="C35" s="188">
        <v>7</v>
      </c>
      <c r="D35" s="83">
        <v>0</v>
      </c>
      <c r="E35" s="51">
        <v>165</v>
      </c>
    </row>
    <row r="36" spans="1:5">
      <c r="A36" s="54">
        <v>2010309</v>
      </c>
      <c r="B36" s="190" t="s">
        <v>86</v>
      </c>
      <c r="C36" s="188"/>
      <c r="D36" s="83">
        <v>0</v>
      </c>
      <c r="E36" s="51"/>
    </row>
    <row r="37" spans="1:5">
      <c r="A37" s="54">
        <v>2010350</v>
      </c>
      <c r="B37" s="190" t="s">
        <v>74</v>
      </c>
      <c r="C37" s="188">
        <v>8</v>
      </c>
      <c r="D37" s="83">
        <v>2</v>
      </c>
      <c r="E37" s="51"/>
    </row>
    <row r="38" spans="1:5">
      <c r="A38" s="54">
        <v>2010399</v>
      </c>
      <c r="B38" s="190" t="s">
        <v>87</v>
      </c>
      <c r="C38" s="188">
        <v>5713</v>
      </c>
      <c r="D38" s="83">
        <v>7262</v>
      </c>
      <c r="E38" s="51">
        <v>3528</v>
      </c>
    </row>
    <row r="39" s="68" customFormat="1" spans="1:5">
      <c r="A39" s="54">
        <v>20104</v>
      </c>
      <c r="B39" s="187" t="s">
        <v>88</v>
      </c>
      <c r="C39" s="51">
        <f>SUM(C40:C49)</f>
        <v>957</v>
      </c>
      <c r="D39" s="51">
        <f>SUM(D40:D49)</f>
        <v>896</v>
      </c>
      <c r="E39" s="51">
        <f>SUM(E40:E49)</f>
        <v>740</v>
      </c>
    </row>
    <row r="40" spans="1:5">
      <c r="A40" s="54">
        <v>2010401</v>
      </c>
      <c r="B40" s="187" t="s">
        <v>65</v>
      </c>
      <c r="C40" s="51">
        <v>616</v>
      </c>
      <c r="D40" s="51">
        <f>VLOOKUP(A40,'[1]L02'!$A$6:$C$1327,3,0)</f>
        <v>817</v>
      </c>
      <c r="E40" s="51">
        <v>635</v>
      </c>
    </row>
    <row r="41" spans="1:5">
      <c r="A41" s="54">
        <v>2010402</v>
      </c>
      <c r="B41" s="187" t="s">
        <v>66</v>
      </c>
      <c r="C41" s="51"/>
      <c r="D41" s="51">
        <f>VLOOKUP(A41,'[1]L02'!$A$6:$C$1327,3,0)</f>
        <v>0</v>
      </c>
      <c r="E41" s="51"/>
    </row>
    <row r="42" spans="1:5">
      <c r="A42" s="54">
        <v>2010403</v>
      </c>
      <c r="B42" s="190" t="s">
        <v>67</v>
      </c>
      <c r="C42" s="51"/>
      <c r="D42" s="51">
        <f>VLOOKUP(A42,'[1]L02'!$A$6:$C$1327,3,0)</f>
        <v>0</v>
      </c>
      <c r="E42" s="51"/>
    </row>
    <row r="43" spans="1:5">
      <c r="A43" s="54">
        <v>2010404</v>
      </c>
      <c r="B43" s="190" t="s">
        <v>89</v>
      </c>
      <c r="C43" s="51"/>
      <c r="D43" s="51">
        <f>VLOOKUP(A43,'[1]L02'!$A$6:$C$1327,3,0)</f>
        <v>0</v>
      </c>
      <c r="E43" s="51"/>
    </row>
    <row r="44" spans="1:5">
      <c r="A44" s="54">
        <v>2010405</v>
      </c>
      <c r="B44" s="190" t="s">
        <v>90</v>
      </c>
      <c r="C44" s="51"/>
      <c r="D44" s="51">
        <f>VLOOKUP(A44,'[1]L02'!$A$6:$C$1327,3,0)</f>
        <v>0</v>
      </c>
      <c r="E44" s="51"/>
    </row>
    <row r="45" spans="1:5">
      <c r="A45" s="54">
        <v>2010406</v>
      </c>
      <c r="B45" s="187" t="s">
        <v>91</v>
      </c>
      <c r="C45" s="51"/>
      <c r="D45" s="51">
        <f>VLOOKUP(A45,'[1]L02'!$A$6:$C$1327,3,0)</f>
        <v>0</v>
      </c>
      <c r="E45" s="51"/>
    </row>
    <row r="46" spans="1:5">
      <c r="A46" s="54">
        <v>2010407</v>
      </c>
      <c r="B46" s="187" t="s">
        <v>92</v>
      </c>
      <c r="C46" s="51"/>
      <c r="D46" s="51">
        <f>VLOOKUP(A46,'[1]L02'!$A$6:$C$1327,3,0)</f>
        <v>0</v>
      </c>
      <c r="E46" s="51"/>
    </row>
    <row r="47" spans="1:5">
      <c r="A47" s="54">
        <v>2010408</v>
      </c>
      <c r="B47" s="187" t="s">
        <v>93</v>
      </c>
      <c r="C47" s="51"/>
      <c r="D47" s="51">
        <f>VLOOKUP(A47,'[1]L02'!$A$6:$C$1327,3,0)</f>
        <v>0</v>
      </c>
      <c r="E47" s="51"/>
    </row>
    <row r="48" spans="1:5">
      <c r="A48" s="54">
        <v>2010450</v>
      </c>
      <c r="B48" s="187" t="s">
        <v>74</v>
      </c>
      <c r="C48" s="51"/>
      <c r="D48" s="51">
        <f>VLOOKUP(A48,'[1]L02'!$A$6:$C$1327,3,0)</f>
        <v>0</v>
      </c>
      <c r="E48" s="51">
        <v>5</v>
      </c>
    </row>
    <row r="49" spans="1:5">
      <c r="A49" s="54">
        <v>2010499</v>
      </c>
      <c r="B49" s="190" t="s">
        <v>94</v>
      </c>
      <c r="C49" s="51">
        <v>341</v>
      </c>
      <c r="D49" s="51">
        <f>VLOOKUP(A49,'[1]L02'!$A$6:$C$1327,3,0)</f>
        <v>79</v>
      </c>
      <c r="E49" s="51">
        <v>100</v>
      </c>
    </row>
    <row r="50" s="68" customFormat="1" spans="1:5">
      <c r="A50" s="54">
        <v>20105</v>
      </c>
      <c r="B50" s="190" t="s">
        <v>95</v>
      </c>
      <c r="C50" s="51">
        <f>SUM(C51:C60)</f>
        <v>787</v>
      </c>
      <c r="D50" s="51">
        <f>SUM(D51:D60)</f>
        <v>209</v>
      </c>
      <c r="E50" s="51">
        <f>SUM(E51:E60)</f>
        <v>297</v>
      </c>
    </row>
    <row r="51" spans="1:5">
      <c r="A51" s="54">
        <v>2010501</v>
      </c>
      <c r="B51" s="190" t="s">
        <v>65</v>
      </c>
      <c r="C51" s="51">
        <v>468</v>
      </c>
      <c r="D51" s="51">
        <f>VLOOKUP(A51,'[1]L02'!$A$6:$C$1327,3,0)</f>
        <v>209</v>
      </c>
      <c r="E51" s="51">
        <v>208</v>
      </c>
    </row>
    <row r="52" spans="1:5">
      <c r="A52" s="54">
        <v>2010502</v>
      </c>
      <c r="B52" s="186" t="s">
        <v>66</v>
      </c>
      <c r="C52" s="51"/>
      <c r="D52" s="51">
        <f>VLOOKUP(A52,'[1]L02'!$A$6:$C$1327,3,0)</f>
        <v>0</v>
      </c>
      <c r="E52" s="51"/>
    </row>
    <row r="53" spans="1:5">
      <c r="A53" s="54">
        <v>2010503</v>
      </c>
      <c r="B53" s="187" t="s">
        <v>67</v>
      </c>
      <c r="C53" s="51"/>
      <c r="D53" s="51">
        <f>VLOOKUP(A53,'[1]L02'!$A$6:$C$1327,3,0)</f>
        <v>0</v>
      </c>
      <c r="E53" s="51"/>
    </row>
    <row r="54" spans="1:5">
      <c r="A54" s="54">
        <v>2010504</v>
      </c>
      <c r="B54" s="187" t="s">
        <v>96</v>
      </c>
      <c r="C54" s="51"/>
      <c r="D54" s="51">
        <f>VLOOKUP(A54,'[1]L02'!$A$6:$C$1327,3,0)</f>
        <v>0</v>
      </c>
      <c r="E54" s="51"/>
    </row>
    <row r="55" spans="1:5">
      <c r="A55" s="54">
        <v>2010505</v>
      </c>
      <c r="B55" s="187" t="s">
        <v>97</v>
      </c>
      <c r="C55" s="51">
        <v>53</v>
      </c>
      <c r="D55" s="51">
        <f>VLOOKUP(A55,'[1]L02'!$A$6:$C$1327,3,0)</f>
        <v>0</v>
      </c>
      <c r="E55" s="51"/>
    </row>
    <row r="56" spans="1:5">
      <c r="A56" s="54">
        <v>2010506</v>
      </c>
      <c r="B56" s="190" t="s">
        <v>98</v>
      </c>
      <c r="C56" s="51"/>
      <c r="D56" s="51">
        <f>VLOOKUP(A56,'[1]L02'!$A$6:$C$1327,3,0)</f>
        <v>0</v>
      </c>
      <c r="E56" s="51"/>
    </row>
    <row r="57" spans="1:5">
      <c r="A57" s="54">
        <v>2010507</v>
      </c>
      <c r="B57" s="190" t="s">
        <v>99</v>
      </c>
      <c r="C57" s="51"/>
      <c r="D57" s="51">
        <f>VLOOKUP(A57,'[1]L02'!$A$6:$C$1327,3,0)</f>
        <v>0</v>
      </c>
      <c r="E57" s="51"/>
    </row>
    <row r="58" spans="1:5">
      <c r="A58" s="54">
        <v>2010508</v>
      </c>
      <c r="B58" s="190" t="s">
        <v>100</v>
      </c>
      <c r="C58" s="51"/>
      <c r="D58" s="51">
        <f>VLOOKUP(A58,'[1]L02'!$A$6:$C$1327,3,0)</f>
        <v>0</v>
      </c>
      <c r="E58" s="51"/>
    </row>
    <row r="59" spans="1:5">
      <c r="A59" s="54">
        <v>2010550</v>
      </c>
      <c r="B59" s="187" t="s">
        <v>74</v>
      </c>
      <c r="C59" s="51"/>
      <c r="D59" s="51">
        <f>VLOOKUP(A59,'[1]L02'!$A$6:$C$1327,3,0)</f>
        <v>0</v>
      </c>
      <c r="E59" s="51"/>
    </row>
    <row r="60" spans="1:5">
      <c r="A60" s="54">
        <v>2010599</v>
      </c>
      <c r="B60" s="190" t="s">
        <v>101</v>
      </c>
      <c r="C60" s="51">
        <v>266</v>
      </c>
      <c r="D60" s="51">
        <f>VLOOKUP(A60,'[1]L02'!$A$6:$C$1327,3,0)</f>
        <v>0</v>
      </c>
      <c r="E60" s="51">
        <v>89</v>
      </c>
    </row>
    <row r="61" s="68" customFormat="1" spans="1:5">
      <c r="A61" s="54">
        <v>20106</v>
      </c>
      <c r="B61" s="192" t="s">
        <v>102</v>
      </c>
      <c r="C61" s="51">
        <f>SUM(C62:C71)</f>
        <v>2030</v>
      </c>
      <c r="D61" s="51">
        <f>SUM(D62:D71)</f>
        <v>3325</v>
      </c>
      <c r="E61" s="51">
        <f>SUM(E62:E71)</f>
        <v>4063</v>
      </c>
    </row>
    <row r="62" spans="1:5">
      <c r="A62" s="54">
        <v>2010601</v>
      </c>
      <c r="B62" s="190" t="s">
        <v>65</v>
      </c>
      <c r="C62" s="51">
        <v>844</v>
      </c>
      <c r="D62" s="51">
        <f>VLOOKUP(A62,'[1]L02'!$A$6:$C$1327,3,0)</f>
        <v>1758</v>
      </c>
      <c r="E62" s="51">
        <v>1725</v>
      </c>
    </row>
    <row r="63" spans="1:5">
      <c r="A63" s="54">
        <v>2010602</v>
      </c>
      <c r="B63" s="186" t="s">
        <v>66</v>
      </c>
      <c r="C63" s="51"/>
      <c r="D63" s="51">
        <f>VLOOKUP(A63,'[1]L02'!$A$6:$C$1327,3,0)</f>
        <v>0</v>
      </c>
      <c r="E63" s="51"/>
    </row>
    <row r="64" spans="1:5">
      <c r="A64" s="54">
        <v>2010603</v>
      </c>
      <c r="B64" s="186" t="s">
        <v>67</v>
      </c>
      <c r="C64" s="51"/>
      <c r="D64" s="51">
        <f>VLOOKUP(A64,'[1]L02'!$A$6:$C$1327,3,0)</f>
        <v>0</v>
      </c>
      <c r="E64" s="51"/>
    </row>
    <row r="65" spans="1:5">
      <c r="A65" s="54">
        <v>2010604</v>
      </c>
      <c r="B65" s="186" t="s">
        <v>103</v>
      </c>
      <c r="C65" s="51"/>
      <c r="D65" s="51">
        <f>VLOOKUP(A65,'[1]L02'!$A$6:$C$1327,3,0)</f>
        <v>0</v>
      </c>
      <c r="E65" s="51">
        <v>605</v>
      </c>
    </row>
    <row r="66" spans="1:5">
      <c r="A66" s="54">
        <v>2010605</v>
      </c>
      <c r="B66" s="186" t="s">
        <v>104</v>
      </c>
      <c r="C66" s="51"/>
      <c r="D66" s="51">
        <f>VLOOKUP(A66,'[1]L02'!$A$6:$C$1327,3,0)</f>
        <v>0</v>
      </c>
      <c r="E66" s="51"/>
    </row>
    <row r="67" spans="1:5">
      <c r="A67" s="54">
        <v>2010606</v>
      </c>
      <c r="B67" s="186" t="s">
        <v>105</v>
      </c>
      <c r="C67" s="51"/>
      <c r="D67" s="51">
        <f>VLOOKUP(A67,'[1]L02'!$A$6:$C$1327,3,0)</f>
        <v>0</v>
      </c>
      <c r="E67" s="51"/>
    </row>
    <row r="68" spans="1:5">
      <c r="A68" s="54">
        <v>2010607</v>
      </c>
      <c r="B68" s="187" t="s">
        <v>106</v>
      </c>
      <c r="C68" s="51"/>
      <c r="D68" s="51">
        <f>VLOOKUP(A68,'[1]L02'!$A$6:$C$1327,3,0)</f>
        <v>0</v>
      </c>
      <c r="E68" s="51"/>
    </row>
    <row r="69" spans="1:5">
      <c r="A69" s="54">
        <v>2010608</v>
      </c>
      <c r="B69" s="190" t="s">
        <v>107</v>
      </c>
      <c r="C69" s="51"/>
      <c r="D69" s="51">
        <f>VLOOKUP(A69,'[1]L02'!$A$6:$C$1327,3,0)</f>
        <v>0</v>
      </c>
      <c r="E69" s="51">
        <v>248</v>
      </c>
    </row>
    <row r="70" spans="1:5">
      <c r="A70" s="54">
        <v>2010650</v>
      </c>
      <c r="B70" s="190" t="s">
        <v>74</v>
      </c>
      <c r="C70" s="51">
        <v>798</v>
      </c>
      <c r="D70" s="51">
        <f>VLOOKUP(A70,'[1]L02'!$A$6:$C$1327,3,0)</f>
        <v>1544</v>
      </c>
      <c r="E70" s="51">
        <v>1485</v>
      </c>
    </row>
    <row r="71" spans="1:5">
      <c r="A71" s="54">
        <v>2010699</v>
      </c>
      <c r="B71" s="190" t="s">
        <v>108</v>
      </c>
      <c r="C71" s="51">
        <v>388</v>
      </c>
      <c r="D71" s="51">
        <f>VLOOKUP(A71,'[1]L02'!$A$6:$C$1327,3,0)</f>
        <v>23</v>
      </c>
      <c r="E71" s="51"/>
    </row>
    <row r="72" s="68" customFormat="1" spans="1:5">
      <c r="A72" s="54">
        <v>20107</v>
      </c>
      <c r="B72" s="187" t="s">
        <v>109</v>
      </c>
      <c r="C72" s="51">
        <f>SUM(C73:C79)</f>
        <v>1670</v>
      </c>
      <c r="D72" s="51">
        <f>SUM(D73:D79)</f>
        <v>1196</v>
      </c>
      <c r="E72" s="51">
        <f>SUM(E73:E79)</f>
        <v>2058</v>
      </c>
    </row>
    <row r="73" spans="1:5">
      <c r="A73" s="54">
        <v>2010701</v>
      </c>
      <c r="B73" s="187" t="s">
        <v>65</v>
      </c>
      <c r="C73" s="51">
        <v>1573</v>
      </c>
      <c r="D73" s="51">
        <f>VLOOKUP(A73,'[1]L02'!$A$6:$C$1327,3,0)</f>
        <v>691</v>
      </c>
      <c r="E73" s="51"/>
    </row>
    <row r="74" spans="1:5">
      <c r="A74" s="54">
        <v>2010702</v>
      </c>
      <c r="B74" s="187" t="s">
        <v>66</v>
      </c>
      <c r="C74" s="51"/>
      <c r="D74" s="51">
        <f>VLOOKUP(A74,'[1]L02'!$A$6:$C$1327,3,0)</f>
        <v>0</v>
      </c>
      <c r="E74" s="51"/>
    </row>
    <row r="75" spans="1:5">
      <c r="A75" s="54">
        <v>2010703</v>
      </c>
      <c r="B75" s="190" t="s">
        <v>67</v>
      </c>
      <c r="C75" s="51"/>
      <c r="D75" s="51">
        <f>VLOOKUP(A75,'[1]L02'!$A$6:$C$1327,3,0)</f>
        <v>0</v>
      </c>
      <c r="E75" s="51"/>
    </row>
    <row r="76" spans="1:5">
      <c r="A76" s="54">
        <v>2010709</v>
      </c>
      <c r="B76" s="187" t="s">
        <v>106</v>
      </c>
      <c r="C76" s="51"/>
      <c r="D76" s="51">
        <f>VLOOKUP(A76,'[1]L02'!$A$6:$C$1327,3,0)</f>
        <v>0</v>
      </c>
      <c r="E76" s="51"/>
    </row>
    <row r="77" spans="1:5">
      <c r="A77" s="54">
        <v>2010710</v>
      </c>
      <c r="B77" s="190" t="s">
        <v>110</v>
      </c>
      <c r="C77" s="51"/>
      <c r="D77" s="51">
        <f>VLOOKUP(A77,'[1]L02'!$A$6:$C$1327,3,0)</f>
        <v>0</v>
      </c>
      <c r="E77" s="51"/>
    </row>
    <row r="78" spans="1:5">
      <c r="A78" s="54">
        <v>2010750</v>
      </c>
      <c r="B78" s="190" t="s">
        <v>74</v>
      </c>
      <c r="C78" s="51">
        <v>97</v>
      </c>
      <c r="D78" s="51">
        <f>VLOOKUP(A78,'[1]L02'!$A$6:$C$1327,3,0)</f>
        <v>0</v>
      </c>
      <c r="E78" s="51"/>
    </row>
    <row r="79" spans="1:5">
      <c r="A79" s="54">
        <v>2010799</v>
      </c>
      <c r="B79" s="190" t="s">
        <v>111</v>
      </c>
      <c r="C79" s="51"/>
      <c r="D79" s="51">
        <f>VLOOKUP(A79,'[1]L02'!$A$6:$C$1327,3,0)</f>
        <v>505</v>
      </c>
      <c r="E79" s="51">
        <v>2058</v>
      </c>
    </row>
    <row r="80" s="68" customFormat="1" spans="1:5">
      <c r="A80" s="54">
        <v>20108</v>
      </c>
      <c r="B80" s="190" t="s">
        <v>112</v>
      </c>
      <c r="C80" s="51">
        <f>SUM(C81:C88)</f>
        <v>273</v>
      </c>
      <c r="D80" s="51">
        <f>SUM(D81:D88)</f>
        <v>947</v>
      </c>
      <c r="E80" s="51">
        <f>SUM(E81:E88)</f>
        <v>457</v>
      </c>
    </row>
    <row r="81" spans="1:5">
      <c r="A81" s="54">
        <v>2010801</v>
      </c>
      <c r="B81" s="187" t="s">
        <v>65</v>
      </c>
      <c r="C81" s="51">
        <v>182</v>
      </c>
      <c r="D81" s="51">
        <f>VLOOKUP(A81,'[1]L02'!$A$6:$C$1327,3,0)</f>
        <v>947</v>
      </c>
      <c r="E81" s="51">
        <v>377</v>
      </c>
    </row>
    <row r="82" spans="1:5">
      <c r="A82" s="54">
        <v>2010802</v>
      </c>
      <c r="B82" s="187" t="s">
        <v>66</v>
      </c>
      <c r="C82" s="51"/>
      <c r="D82" s="51">
        <f>VLOOKUP(A82,'[1]L02'!$A$6:$C$1327,3,0)</f>
        <v>0</v>
      </c>
      <c r="E82" s="51"/>
    </row>
    <row r="83" spans="1:5">
      <c r="A83" s="54">
        <v>2010803</v>
      </c>
      <c r="B83" s="187" t="s">
        <v>67</v>
      </c>
      <c r="C83" s="51"/>
      <c r="D83" s="51">
        <f>VLOOKUP(A83,'[1]L02'!$A$6:$C$1327,3,0)</f>
        <v>0</v>
      </c>
      <c r="E83" s="51"/>
    </row>
    <row r="84" spans="1:5">
      <c r="A84" s="54">
        <v>2010804</v>
      </c>
      <c r="B84" s="193" t="s">
        <v>113</v>
      </c>
      <c r="C84" s="51"/>
      <c r="D84" s="51">
        <f>VLOOKUP(A84,'[1]L02'!$A$6:$C$1327,3,0)</f>
        <v>0</v>
      </c>
      <c r="E84" s="51"/>
    </row>
    <row r="85" spans="1:5">
      <c r="A85" s="54">
        <v>2010805</v>
      </c>
      <c r="B85" s="190" t="s">
        <v>114</v>
      </c>
      <c r="C85" s="51"/>
      <c r="D85" s="51">
        <f>VLOOKUP(A85,'[1]L02'!$A$6:$C$1327,3,0)</f>
        <v>0</v>
      </c>
      <c r="E85" s="51"/>
    </row>
    <row r="86" spans="1:5">
      <c r="A86" s="54">
        <v>2010806</v>
      </c>
      <c r="B86" s="190" t="s">
        <v>106</v>
      </c>
      <c r="C86" s="51"/>
      <c r="D86" s="51">
        <f>VLOOKUP(A86,'[1]L02'!$A$6:$C$1327,3,0)</f>
        <v>0</v>
      </c>
      <c r="E86" s="51"/>
    </row>
    <row r="87" spans="1:5">
      <c r="A87" s="54">
        <v>2010850</v>
      </c>
      <c r="B87" s="190" t="s">
        <v>74</v>
      </c>
      <c r="C87" s="51"/>
      <c r="D87" s="51">
        <f>VLOOKUP(A87,'[1]L02'!$A$6:$C$1327,3,0)</f>
        <v>0</v>
      </c>
      <c r="E87" s="51"/>
    </row>
    <row r="88" spans="1:5">
      <c r="A88" s="54">
        <v>2010899</v>
      </c>
      <c r="B88" s="186" t="s">
        <v>115</v>
      </c>
      <c r="C88" s="51">
        <v>91</v>
      </c>
      <c r="D88" s="51">
        <f>VLOOKUP(A88,'[1]L02'!$A$6:$C$1327,3,0)</f>
        <v>0</v>
      </c>
      <c r="E88" s="51">
        <v>80</v>
      </c>
    </row>
    <row r="89" s="68" customFormat="1" spans="1:5">
      <c r="A89" s="54">
        <v>20109</v>
      </c>
      <c r="B89" s="187" t="s">
        <v>116</v>
      </c>
      <c r="C89" s="51">
        <f>SUM(C90:C101)</f>
        <v>0</v>
      </c>
      <c r="D89" s="51">
        <f>SUM(D90:D101)</f>
        <v>0</v>
      </c>
      <c r="E89" s="51">
        <f>SUM(E90:E101)</f>
        <v>0</v>
      </c>
    </row>
    <row r="90" spans="1:5">
      <c r="A90" s="54">
        <v>2010901</v>
      </c>
      <c r="B90" s="187" t="s">
        <v>65</v>
      </c>
      <c r="C90" s="51"/>
      <c r="D90" s="51">
        <f>VLOOKUP(A90,'[1]L02'!$A$6:$C$1327,3,0)</f>
        <v>0</v>
      </c>
      <c r="E90" s="51"/>
    </row>
    <row r="91" spans="1:5">
      <c r="A91" s="54">
        <v>2010902</v>
      </c>
      <c r="B91" s="190" t="s">
        <v>66</v>
      </c>
      <c r="C91" s="51"/>
      <c r="D91" s="51">
        <f>VLOOKUP(A91,'[1]L02'!$A$6:$C$1327,3,0)</f>
        <v>0</v>
      </c>
      <c r="E91" s="51"/>
    </row>
    <row r="92" spans="1:5">
      <c r="A92" s="54">
        <v>2010903</v>
      </c>
      <c r="B92" s="190" t="s">
        <v>67</v>
      </c>
      <c r="C92" s="51"/>
      <c r="D92" s="51">
        <f>VLOOKUP(A92,'[1]L02'!$A$6:$C$1327,3,0)</f>
        <v>0</v>
      </c>
      <c r="E92" s="51"/>
    </row>
    <row r="93" spans="1:5">
      <c r="A93" s="54">
        <v>2010905</v>
      </c>
      <c r="B93" s="187" t="s">
        <v>117</v>
      </c>
      <c r="C93" s="51"/>
      <c r="D93" s="51">
        <f>VLOOKUP(A93,'[1]L02'!$A$6:$C$1327,3,0)</f>
        <v>0</v>
      </c>
      <c r="E93" s="51"/>
    </row>
    <row r="94" spans="1:5">
      <c r="A94" s="54">
        <v>2010907</v>
      </c>
      <c r="B94" s="187" t="s">
        <v>118</v>
      </c>
      <c r="C94" s="51"/>
      <c r="D94" s="51">
        <f>VLOOKUP(A94,'[1]L02'!$A$6:$C$1327,3,0)</f>
        <v>0</v>
      </c>
      <c r="E94" s="51"/>
    </row>
    <row r="95" spans="1:5">
      <c r="A95" s="54">
        <v>2010908</v>
      </c>
      <c r="B95" s="187" t="s">
        <v>106</v>
      </c>
      <c r="C95" s="51"/>
      <c r="D95" s="51">
        <f>VLOOKUP(A95,'[1]L02'!$A$6:$C$1327,3,0)</f>
        <v>0</v>
      </c>
      <c r="E95" s="51"/>
    </row>
    <row r="96" spans="1:5">
      <c r="A96" s="54">
        <v>2010909</v>
      </c>
      <c r="B96" s="187" t="s">
        <v>119</v>
      </c>
      <c r="C96" s="51"/>
      <c r="D96" s="51">
        <f>VLOOKUP(A96,'[1]L02'!$A$6:$C$1327,3,0)</f>
        <v>0</v>
      </c>
      <c r="E96" s="51"/>
    </row>
    <row r="97" spans="1:5">
      <c r="A97" s="54">
        <v>2010910</v>
      </c>
      <c r="B97" s="187" t="s">
        <v>120</v>
      </c>
      <c r="C97" s="51"/>
      <c r="D97" s="51">
        <f>VLOOKUP(A97,'[1]L02'!$A$6:$C$1327,3,0)</f>
        <v>0</v>
      </c>
      <c r="E97" s="51"/>
    </row>
    <row r="98" spans="1:5">
      <c r="A98" s="54">
        <v>2010911</v>
      </c>
      <c r="B98" s="187" t="s">
        <v>121</v>
      </c>
      <c r="C98" s="51"/>
      <c r="D98" s="51">
        <f>VLOOKUP(A98,'[1]L02'!$A$6:$C$1327,3,0)</f>
        <v>0</v>
      </c>
      <c r="E98" s="51"/>
    </row>
    <row r="99" spans="1:5">
      <c r="A99" s="54">
        <v>2010912</v>
      </c>
      <c r="B99" s="187" t="s">
        <v>122</v>
      </c>
      <c r="C99" s="51"/>
      <c r="D99" s="51">
        <f>VLOOKUP(A99,'[1]L02'!$A$6:$C$1327,3,0)</f>
        <v>0</v>
      </c>
      <c r="E99" s="51"/>
    </row>
    <row r="100" spans="1:5">
      <c r="A100" s="54">
        <v>2010950</v>
      </c>
      <c r="B100" s="190" t="s">
        <v>74</v>
      </c>
      <c r="C100" s="51"/>
      <c r="D100" s="51">
        <f>VLOOKUP(A100,'[1]L02'!$A$6:$C$1327,3,0)</f>
        <v>0</v>
      </c>
      <c r="E100" s="51"/>
    </row>
    <row r="101" spans="1:5">
      <c r="A101" s="54">
        <v>2010999</v>
      </c>
      <c r="B101" s="190" t="s">
        <v>123</v>
      </c>
      <c r="C101" s="51"/>
      <c r="D101" s="51">
        <f>VLOOKUP(A101,'[1]L02'!$A$6:$C$1327,3,0)</f>
        <v>0</v>
      </c>
      <c r="E101" s="51"/>
    </row>
    <row r="102" s="68" customFormat="1" spans="1:5">
      <c r="A102" s="54">
        <v>20111</v>
      </c>
      <c r="B102" s="194" t="s">
        <v>124</v>
      </c>
      <c r="C102" s="51">
        <f>SUM(C103:C110)</f>
        <v>1442</v>
      </c>
      <c r="D102" s="51">
        <f>SUM(D103:D110)</f>
        <v>1742</v>
      </c>
      <c r="E102" s="51">
        <f>SUM(E103:E110)</f>
        <v>1927</v>
      </c>
    </row>
    <row r="103" spans="1:5">
      <c r="A103" s="54">
        <v>2011101</v>
      </c>
      <c r="B103" s="187" t="s">
        <v>65</v>
      </c>
      <c r="C103" s="51">
        <v>957</v>
      </c>
      <c r="D103" s="51">
        <f>VLOOKUP(A103,'[1]L02'!$A$6:$C$1327,3,0)</f>
        <v>1612</v>
      </c>
      <c r="E103" s="51">
        <v>1138</v>
      </c>
    </row>
    <row r="104" spans="1:5">
      <c r="A104" s="54">
        <v>2011102</v>
      </c>
      <c r="B104" s="187" t="s">
        <v>66</v>
      </c>
      <c r="C104" s="51"/>
      <c r="D104" s="51">
        <f>VLOOKUP(A104,'[1]L02'!$A$6:$C$1327,3,0)</f>
        <v>94</v>
      </c>
      <c r="E104" s="51"/>
    </row>
    <row r="105" spans="1:5">
      <c r="A105" s="54">
        <v>2011103</v>
      </c>
      <c r="B105" s="187" t="s">
        <v>67</v>
      </c>
      <c r="C105" s="51"/>
      <c r="D105" s="51">
        <f>VLOOKUP(A105,'[1]L02'!$A$6:$C$1327,3,0)</f>
        <v>0</v>
      </c>
      <c r="E105" s="51"/>
    </row>
    <row r="106" spans="1:5">
      <c r="A106" s="54">
        <v>2011104</v>
      </c>
      <c r="B106" s="190" t="s">
        <v>125</v>
      </c>
      <c r="C106" s="51"/>
      <c r="D106" s="51">
        <f>VLOOKUP(A106,'[1]L02'!$A$6:$C$1327,3,0)</f>
        <v>0</v>
      </c>
      <c r="E106" s="51"/>
    </row>
    <row r="107" spans="1:5">
      <c r="A107" s="54">
        <v>2011105</v>
      </c>
      <c r="B107" s="190" t="s">
        <v>126</v>
      </c>
      <c r="C107" s="51"/>
      <c r="D107" s="51">
        <f>VLOOKUP(A107,'[1]L02'!$A$6:$C$1327,3,0)</f>
        <v>0</v>
      </c>
      <c r="E107" s="51"/>
    </row>
    <row r="108" spans="1:5">
      <c r="A108" s="54">
        <v>2011106</v>
      </c>
      <c r="B108" s="190" t="s">
        <v>127</v>
      </c>
      <c r="C108" s="51"/>
      <c r="D108" s="51">
        <f>VLOOKUP(A108,'[1]L02'!$A$6:$C$1327,3,0)</f>
        <v>0</v>
      </c>
      <c r="E108" s="51"/>
    </row>
    <row r="109" spans="1:5">
      <c r="A109" s="54">
        <v>2011150</v>
      </c>
      <c r="B109" s="187" t="s">
        <v>74</v>
      </c>
      <c r="C109" s="51"/>
      <c r="D109" s="51">
        <f>VLOOKUP(A109,'[1]L02'!$A$6:$C$1327,3,0)</f>
        <v>0</v>
      </c>
      <c r="E109" s="51"/>
    </row>
    <row r="110" spans="1:5">
      <c r="A110" s="54">
        <v>2011199</v>
      </c>
      <c r="B110" s="187" t="s">
        <v>128</v>
      </c>
      <c r="C110" s="51">
        <v>485</v>
      </c>
      <c r="D110" s="51">
        <f>VLOOKUP(A110,'[1]L02'!$A$6:$C$1327,3,0)</f>
        <v>36</v>
      </c>
      <c r="E110" s="51">
        <v>789</v>
      </c>
    </row>
    <row r="111" s="68" customFormat="1" spans="1:5">
      <c r="A111" s="54">
        <v>20113</v>
      </c>
      <c r="B111" s="186" t="s">
        <v>129</v>
      </c>
      <c r="C111" s="51">
        <f>SUM(C112:C121)</f>
        <v>240</v>
      </c>
      <c r="D111" s="51">
        <f>SUM(D112:D121)</f>
        <v>20</v>
      </c>
      <c r="E111" s="51">
        <f>SUM(E112:E121)</f>
        <v>1056</v>
      </c>
    </row>
    <row r="112" spans="1:5">
      <c r="A112" s="54">
        <v>2011301</v>
      </c>
      <c r="B112" s="187" t="s">
        <v>65</v>
      </c>
      <c r="C112" s="51"/>
      <c r="D112" s="51">
        <f>VLOOKUP(A112,'[1]L02'!$A$6:$C$1327,3,0)</f>
        <v>0</v>
      </c>
      <c r="E112" s="51"/>
    </row>
    <row r="113" spans="1:5">
      <c r="A113" s="54">
        <v>2011302</v>
      </c>
      <c r="B113" s="187" t="s">
        <v>66</v>
      </c>
      <c r="C113" s="51"/>
      <c r="D113" s="51">
        <f>VLOOKUP(A113,'[1]L02'!$A$6:$C$1327,3,0)</f>
        <v>17</v>
      </c>
      <c r="E113" s="51"/>
    </row>
    <row r="114" spans="1:5">
      <c r="A114" s="54">
        <v>2011303</v>
      </c>
      <c r="B114" s="187" t="s">
        <v>67</v>
      </c>
      <c r="C114" s="51"/>
      <c r="D114" s="51">
        <f>VLOOKUP(A114,'[1]L02'!$A$6:$C$1327,3,0)</f>
        <v>0</v>
      </c>
      <c r="E114" s="51"/>
    </row>
    <row r="115" spans="1:5">
      <c r="A115" s="54">
        <v>2011304</v>
      </c>
      <c r="B115" s="190" t="s">
        <v>130</v>
      </c>
      <c r="C115" s="51"/>
      <c r="D115" s="51">
        <f>VLOOKUP(A115,'[1]L02'!$A$6:$C$1327,3,0)</f>
        <v>0</v>
      </c>
      <c r="E115" s="51"/>
    </row>
    <row r="116" spans="1:5">
      <c r="A116" s="54">
        <v>2011305</v>
      </c>
      <c r="B116" s="190" t="s">
        <v>131</v>
      </c>
      <c r="C116" s="51"/>
      <c r="D116" s="51">
        <f>VLOOKUP(A116,'[1]L02'!$A$6:$C$1327,3,0)</f>
        <v>0</v>
      </c>
      <c r="E116" s="51"/>
    </row>
    <row r="117" spans="1:5">
      <c r="A117" s="54">
        <v>2011306</v>
      </c>
      <c r="B117" s="190" t="s">
        <v>132</v>
      </c>
      <c r="C117" s="51"/>
      <c r="D117" s="51">
        <f>VLOOKUP(A117,'[1]L02'!$A$6:$C$1327,3,0)</f>
        <v>0</v>
      </c>
      <c r="E117" s="51"/>
    </row>
    <row r="118" spans="1:5">
      <c r="A118" s="54">
        <v>2011307</v>
      </c>
      <c r="B118" s="187" t="s">
        <v>133</v>
      </c>
      <c r="C118" s="51"/>
      <c r="D118" s="51">
        <f>VLOOKUP(A118,'[1]L02'!$A$6:$C$1327,3,0)</f>
        <v>0</v>
      </c>
      <c r="E118" s="51"/>
    </row>
    <row r="119" spans="1:5">
      <c r="A119" s="54">
        <v>2011308</v>
      </c>
      <c r="B119" s="187" t="s">
        <v>134</v>
      </c>
      <c r="C119" s="51">
        <v>31</v>
      </c>
      <c r="D119" s="51">
        <f>VLOOKUP(A119,'[1]L02'!$A$6:$C$1327,3,0)</f>
        <v>3</v>
      </c>
      <c r="E119" s="51">
        <v>1000</v>
      </c>
    </row>
    <row r="120" spans="1:5">
      <c r="A120" s="54">
        <v>2011350</v>
      </c>
      <c r="B120" s="187" t="s">
        <v>74</v>
      </c>
      <c r="C120" s="51">
        <v>5</v>
      </c>
      <c r="D120" s="51">
        <f>VLOOKUP(A120,'[1]L02'!$A$6:$C$1327,3,0)</f>
        <v>0</v>
      </c>
      <c r="E120" s="51">
        <v>56</v>
      </c>
    </row>
    <row r="121" spans="1:5">
      <c r="A121" s="54">
        <v>2011399</v>
      </c>
      <c r="B121" s="190" t="s">
        <v>135</v>
      </c>
      <c r="C121" s="51">
        <v>204</v>
      </c>
      <c r="D121" s="51">
        <f>VLOOKUP(A121,'[1]L02'!$A$6:$C$1327,3,0)</f>
        <v>0</v>
      </c>
      <c r="E121" s="51"/>
    </row>
    <row r="122" s="68" customFormat="1" spans="1:5">
      <c r="A122" s="54">
        <v>20114</v>
      </c>
      <c r="B122" s="190" t="s">
        <v>136</v>
      </c>
      <c r="C122" s="51">
        <f>SUM(C123:C133)</f>
        <v>0</v>
      </c>
      <c r="D122" s="51">
        <f>SUM(D123:D133)</f>
        <v>0</v>
      </c>
      <c r="E122" s="51">
        <f>SUM(E123:E133)</f>
        <v>10</v>
      </c>
    </row>
    <row r="123" spans="1:5">
      <c r="A123" s="54">
        <v>2011401</v>
      </c>
      <c r="B123" s="190" t="s">
        <v>65</v>
      </c>
      <c r="C123" s="51"/>
      <c r="D123" s="51">
        <f>VLOOKUP(A123,'[1]L02'!$A$6:$C$1327,3,0)</f>
        <v>0</v>
      </c>
      <c r="E123" s="51"/>
    </row>
    <row r="124" spans="1:5">
      <c r="A124" s="54">
        <v>2011402</v>
      </c>
      <c r="B124" s="186" t="s">
        <v>66</v>
      </c>
      <c r="C124" s="51"/>
      <c r="D124" s="51">
        <f>VLOOKUP(A124,'[1]L02'!$A$6:$C$1327,3,0)</f>
        <v>0</v>
      </c>
      <c r="E124" s="51"/>
    </row>
    <row r="125" spans="1:5">
      <c r="A125" s="54">
        <v>2011403</v>
      </c>
      <c r="B125" s="187" t="s">
        <v>67</v>
      </c>
      <c r="C125" s="51"/>
      <c r="D125" s="51">
        <f>VLOOKUP(A125,'[1]L02'!$A$6:$C$1327,3,0)</f>
        <v>0</v>
      </c>
      <c r="E125" s="51"/>
    </row>
    <row r="126" spans="1:5">
      <c r="A126" s="54">
        <v>2011404</v>
      </c>
      <c r="B126" s="187" t="s">
        <v>137</v>
      </c>
      <c r="C126" s="51"/>
      <c r="D126" s="51">
        <f>VLOOKUP(A126,'[1]L02'!$A$6:$C$1327,3,0)</f>
        <v>0</v>
      </c>
      <c r="E126" s="51"/>
    </row>
    <row r="127" spans="1:5">
      <c r="A127" s="54">
        <v>2011405</v>
      </c>
      <c r="B127" s="187" t="s">
        <v>138</v>
      </c>
      <c r="C127" s="51"/>
      <c r="D127" s="51">
        <f>VLOOKUP(A127,'[1]L02'!$A$6:$C$1327,3,0)</f>
        <v>0</v>
      </c>
      <c r="E127" s="51"/>
    </row>
    <row r="128" spans="1:5">
      <c r="A128" s="54">
        <v>2011408</v>
      </c>
      <c r="B128" s="190" t="s">
        <v>139</v>
      </c>
      <c r="C128" s="51"/>
      <c r="D128" s="51">
        <f>VLOOKUP(A128,'[1]L02'!$A$6:$C$1327,3,0)</f>
        <v>0</v>
      </c>
      <c r="E128" s="51"/>
    </row>
    <row r="129" spans="1:5">
      <c r="A129" s="54">
        <v>2011409</v>
      </c>
      <c r="B129" s="187" t="s">
        <v>140</v>
      </c>
      <c r="C129" s="51"/>
      <c r="D129" s="51">
        <f>VLOOKUP(A129,'[1]L02'!$A$6:$C$1327,3,0)</f>
        <v>0</v>
      </c>
      <c r="E129" s="51"/>
    </row>
    <row r="130" spans="1:5">
      <c r="A130" s="54">
        <v>2011410</v>
      </c>
      <c r="B130" s="187" t="s">
        <v>141</v>
      </c>
      <c r="C130" s="51"/>
      <c r="D130" s="51">
        <f>VLOOKUP(A130,'[1]L02'!$A$6:$C$1327,3,0)</f>
        <v>0</v>
      </c>
      <c r="E130" s="51"/>
    </row>
    <row r="131" spans="1:5">
      <c r="A131" s="54">
        <v>2011411</v>
      </c>
      <c r="B131" s="187" t="s">
        <v>142</v>
      </c>
      <c r="C131" s="51"/>
      <c r="D131" s="51">
        <f>VLOOKUP(A131,'[1]L02'!$A$6:$C$1327,3,0)</f>
        <v>0</v>
      </c>
      <c r="E131" s="51"/>
    </row>
    <row r="132" spans="1:5">
      <c r="A132" s="54">
        <v>2011450</v>
      </c>
      <c r="B132" s="187" t="s">
        <v>74</v>
      </c>
      <c r="C132" s="51"/>
      <c r="D132" s="51">
        <f>VLOOKUP(A132,'[1]L02'!$A$6:$C$1327,3,0)</f>
        <v>0</v>
      </c>
      <c r="E132" s="51"/>
    </row>
    <row r="133" spans="1:5">
      <c r="A133" s="54">
        <v>2011499</v>
      </c>
      <c r="B133" s="187" t="s">
        <v>143</v>
      </c>
      <c r="C133" s="51"/>
      <c r="D133" s="51">
        <f>VLOOKUP(A133,'[1]L02'!$A$6:$C$1327,3,0)</f>
        <v>0</v>
      </c>
      <c r="E133" s="51">
        <v>10</v>
      </c>
    </row>
    <row r="134" s="68" customFormat="1" spans="1:5">
      <c r="A134" s="54">
        <v>20123</v>
      </c>
      <c r="B134" s="187" t="s">
        <v>144</v>
      </c>
      <c r="C134" s="51">
        <f>SUM(C135:C140)</f>
        <v>0</v>
      </c>
      <c r="D134" s="51">
        <f>SUM(D135:D140)</f>
        <v>0</v>
      </c>
      <c r="E134" s="51">
        <f>SUM(E135:E140)</f>
        <v>28</v>
      </c>
    </row>
    <row r="135" spans="1:5">
      <c r="A135" s="54">
        <v>2012301</v>
      </c>
      <c r="B135" s="187" t="s">
        <v>65</v>
      </c>
      <c r="C135" s="51"/>
      <c r="D135" s="51">
        <f>VLOOKUP(A135,'[1]L02'!$A$6:$C$1327,3,0)</f>
        <v>0</v>
      </c>
      <c r="E135" s="51"/>
    </row>
    <row r="136" spans="1:5">
      <c r="A136" s="54">
        <v>2012302</v>
      </c>
      <c r="B136" s="187" t="s">
        <v>66</v>
      </c>
      <c r="C136" s="51"/>
      <c r="D136" s="51">
        <f>VLOOKUP(A136,'[1]L02'!$A$6:$C$1327,3,0)</f>
        <v>0</v>
      </c>
      <c r="E136" s="51"/>
    </row>
    <row r="137" spans="1:5">
      <c r="A137" s="54">
        <v>2012303</v>
      </c>
      <c r="B137" s="190" t="s">
        <v>67</v>
      </c>
      <c r="C137" s="51"/>
      <c r="D137" s="51">
        <f>VLOOKUP(A137,'[1]L02'!$A$6:$C$1327,3,0)</f>
        <v>0</v>
      </c>
      <c r="E137" s="51"/>
    </row>
    <row r="138" spans="1:5">
      <c r="A138" s="54">
        <v>2012304</v>
      </c>
      <c r="B138" s="190" t="s">
        <v>145</v>
      </c>
      <c r="C138" s="51"/>
      <c r="D138" s="51">
        <f>VLOOKUP(A138,'[1]L02'!$A$6:$C$1327,3,0)</f>
        <v>0</v>
      </c>
      <c r="E138" s="51"/>
    </row>
    <row r="139" spans="1:5">
      <c r="A139" s="54">
        <v>2012350</v>
      </c>
      <c r="B139" s="190" t="s">
        <v>74</v>
      </c>
      <c r="C139" s="51"/>
      <c r="D139" s="51">
        <f>VLOOKUP(A139,'[1]L02'!$A$6:$C$1327,3,0)</f>
        <v>0</v>
      </c>
      <c r="E139" s="51"/>
    </row>
    <row r="140" spans="1:5">
      <c r="A140" s="54">
        <v>2012399</v>
      </c>
      <c r="B140" s="186" t="s">
        <v>146</v>
      </c>
      <c r="C140" s="51"/>
      <c r="D140" s="51">
        <f>VLOOKUP(A140,'[1]L02'!$A$6:$C$1327,3,0)</f>
        <v>0</v>
      </c>
      <c r="E140" s="51">
        <v>28</v>
      </c>
    </row>
    <row r="141" s="68" customFormat="1" spans="1:5">
      <c r="A141" s="54">
        <v>20125</v>
      </c>
      <c r="B141" s="187" t="s">
        <v>147</v>
      </c>
      <c r="C141" s="51">
        <f>SUM(C142:C148)</f>
        <v>0</v>
      </c>
      <c r="D141" s="51">
        <f>SUM(D142:D148)</f>
        <v>0</v>
      </c>
      <c r="E141" s="51">
        <f>SUM(E142:E148)</f>
        <v>0</v>
      </c>
    </row>
    <row r="142" spans="1:5">
      <c r="A142" s="54">
        <v>2012501</v>
      </c>
      <c r="B142" s="187" t="s">
        <v>65</v>
      </c>
      <c r="C142" s="51"/>
      <c r="D142" s="51">
        <f>VLOOKUP(A142,'[1]L02'!$A$6:$C$1327,3,0)</f>
        <v>0</v>
      </c>
      <c r="E142" s="51"/>
    </row>
    <row r="143" spans="1:5">
      <c r="A143" s="54">
        <v>2012502</v>
      </c>
      <c r="B143" s="190" t="s">
        <v>66</v>
      </c>
      <c r="C143" s="51"/>
      <c r="D143" s="51">
        <f>VLOOKUP(A143,'[1]L02'!$A$6:$C$1327,3,0)</f>
        <v>0</v>
      </c>
      <c r="E143" s="51"/>
    </row>
    <row r="144" spans="1:5">
      <c r="A144" s="54">
        <v>2012503</v>
      </c>
      <c r="B144" s="190" t="s">
        <v>67</v>
      </c>
      <c r="C144" s="51"/>
      <c r="D144" s="51">
        <f>VLOOKUP(A144,'[1]L02'!$A$6:$C$1327,3,0)</f>
        <v>0</v>
      </c>
      <c r="E144" s="51"/>
    </row>
    <row r="145" spans="1:5">
      <c r="A145" s="54">
        <v>2012504</v>
      </c>
      <c r="B145" s="190" t="s">
        <v>148</v>
      </c>
      <c r="C145" s="51"/>
      <c r="D145" s="51">
        <f>VLOOKUP(A145,'[1]L02'!$A$6:$C$1327,3,0)</f>
        <v>0</v>
      </c>
      <c r="E145" s="51"/>
    </row>
    <row r="146" spans="1:5">
      <c r="A146" s="54">
        <v>2012505</v>
      </c>
      <c r="B146" s="186" t="s">
        <v>149</v>
      </c>
      <c r="C146" s="51"/>
      <c r="D146" s="51">
        <f>VLOOKUP(A146,'[1]L02'!$A$6:$C$1327,3,0)</f>
        <v>0</v>
      </c>
      <c r="E146" s="51"/>
    </row>
    <row r="147" spans="1:5">
      <c r="A147" s="54">
        <v>2012550</v>
      </c>
      <c r="B147" s="187" t="s">
        <v>74</v>
      </c>
      <c r="C147" s="51"/>
      <c r="D147" s="51">
        <f>VLOOKUP(A147,'[1]L02'!$A$6:$C$1327,3,0)</f>
        <v>0</v>
      </c>
      <c r="E147" s="51"/>
    </row>
    <row r="148" spans="1:5">
      <c r="A148" s="54">
        <v>2012599</v>
      </c>
      <c r="B148" s="187" t="s">
        <v>150</v>
      </c>
      <c r="C148" s="51"/>
      <c r="D148" s="51">
        <f>VLOOKUP(A148,'[1]L02'!$A$6:$C$1327,3,0)</f>
        <v>0</v>
      </c>
      <c r="E148" s="51"/>
    </row>
    <row r="149" s="68" customFormat="1" spans="1:5">
      <c r="A149" s="54">
        <v>20126</v>
      </c>
      <c r="B149" s="190" t="s">
        <v>151</v>
      </c>
      <c r="C149" s="51">
        <f>SUM(C150:C154)</f>
        <v>451</v>
      </c>
      <c r="D149" s="51">
        <f>SUM(D150:D154)</f>
        <v>269</v>
      </c>
      <c r="E149" s="51">
        <f>SUM(E150:E154)</f>
        <v>60</v>
      </c>
    </row>
    <row r="150" spans="1:5">
      <c r="A150" s="54">
        <v>2012601</v>
      </c>
      <c r="B150" s="190" t="s">
        <v>65</v>
      </c>
      <c r="C150" s="51">
        <v>143</v>
      </c>
      <c r="D150" s="51">
        <f>VLOOKUP(A150,'[1]L02'!$A$6:$C$1327,3,0)</f>
        <v>269</v>
      </c>
      <c r="E150" s="51">
        <v>19</v>
      </c>
    </row>
    <row r="151" spans="1:5">
      <c r="A151" s="54">
        <v>2012602</v>
      </c>
      <c r="B151" s="190" t="s">
        <v>66</v>
      </c>
      <c r="C151" s="51"/>
      <c r="D151" s="51">
        <f>VLOOKUP(A151,'[1]L02'!$A$6:$C$1327,3,0)</f>
        <v>0</v>
      </c>
      <c r="E151" s="51"/>
    </row>
    <row r="152" spans="1:5">
      <c r="A152" s="54">
        <v>2012603</v>
      </c>
      <c r="B152" s="187" t="s">
        <v>67</v>
      </c>
      <c r="C152" s="51"/>
      <c r="D152" s="51">
        <f>VLOOKUP(A152,'[1]L02'!$A$6:$C$1327,3,0)</f>
        <v>0</v>
      </c>
      <c r="E152" s="51"/>
    </row>
    <row r="153" spans="1:5">
      <c r="A153" s="54">
        <v>2012604</v>
      </c>
      <c r="B153" s="192" t="s">
        <v>152</v>
      </c>
      <c r="C153" s="51">
        <v>304</v>
      </c>
      <c r="D153" s="51">
        <f>VLOOKUP(A153,'[1]L02'!$A$6:$C$1327,3,0)</f>
        <v>0</v>
      </c>
      <c r="E153" s="51"/>
    </row>
    <row r="154" spans="1:5">
      <c r="A154" s="54">
        <v>2012699</v>
      </c>
      <c r="B154" s="187" t="s">
        <v>153</v>
      </c>
      <c r="C154" s="51">
        <v>4</v>
      </c>
      <c r="D154" s="51">
        <f>VLOOKUP(A154,'[1]L02'!$A$6:$C$1327,3,0)</f>
        <v>0</v>
      </c>
      <c r="E154" s="51">
        <v>41</v>
      </c>
    </row>
    <row r="155" s="68" customFormat="1" spans="1:5">
      <c r="A155" s="54">
        <v>20128</v>
      </c>
      <c r="B155" s="190" t="s">
        <v>154</v>
      </c>
      <c r="C155" s="51">
        <f>SUM(C156:C161)</f>
        <v>0</v>
      </c>
      <c r="D155" s="51">
        <f>SUM(D156:D161)</f>
        <v>0</v>
      </c>
      <c r="E155" s="51">
        <f>SUM(E156:E161)</f>
        <v>101</v>
      </c>
    </row>
    <row r="156" spans="1:5">
      <c r="A156" s="54">
        <v>2012801</v>
      </c>
      <c r="B156" s="190" t="s">
        <v>65</v>
      </c>
      <c r="C156" s="51"/>
      <c r="D156" s="51">
        <f>VLOOKUP(A156,'[1]L02'!$A$6:$C$1327,3,0)</f>
        <v>0</v>
      </c>
      <c r="E156" s="51">
        <v>90</v>
      </c>
    </row>
    <row r="157" spans="1:5">
      <c r="A157" s="54">
        <v>2012802</v>
      </c>
      <c r="B157" s="190" t="s">
        <v>66</v>
      </c>
      <c r="C157" s="51"/>
      <c r="D157" s="51">
        <f>VLOOKUP(A157,'[1]L02'!$A$6:$C$1327,3,0)</f>
        <v>0</v>
      </c>
      <c r="E157" s="51"/>
    </row>
    <row r="158" spans="1:5">
      <c r="A158" s="54">
        <v>2012803</v>
      </c>
      <c r="B158" s="186" t="s">
        <v>67</v>
      </c>
      <c r="C158" s="51"/>
      <c r="D158" s="51">
        <f>VLOOKUP(A158,'[1]L02'!$A$6:$C$1327,3,0)</f>
        <v>0</v>
      </c>
      <c r="E158" s="51"/>
    </row>
    <row r="159" spans="1:5">
      <c r="A159" s="54">
        <v>2012804</v>
      </c>
      <c r="B159" s="187" t="s">
        <v>79</v>
      </c>
      <c r="C159" s="80"/>
      <c r="D159" s="51">
        <f>VLOOKUP(A159,'[1]L02'!$A$6:$C$1327,3,0)</f>
        <v>0</v>
      </c>
      <c r="E159" s="80"/>
    </row>
    <row r="160" spans="1:5">
      <c r="A160" s="54">
        <v>2012850</v>
      </c>
      <c r="B160" s="187" t="s">
        <v>74</v>
      </c>
      <c r="C160" s="51"/>
      <c r="D160" s="51">
        <f>VLOOKUP(A160,'[1]L02'!$A$6:$C$1327,3,0)</f>
        <v>0</v>
      </c>
      <c r="E160" s="51"/>
    </row>
    <row r="161" spans="1:5">
      <c r="A161" s="54">
        <v>2012899</v>
      </c>
      <c r="B161" s="187" t="s">
        <v>155</v>
      </c>
      <c r="C161" s="51"/>
      <c r="D161" s="51">
        <f>VLOOKUP(A161,'[1]L02'!$A$6:$C$1327,3,0)</f>
        <v>0</v>
      </c>
      <c r="E161" s="51">
        <v>11</v>
      </c>
    </row>
    <row r="162" s="68" customFormat="1" spans="1:5">
      <c r="A162" s="54">
        <v>20129</v>
      </c>
      <c r="B162" s="190" t="s">
        <v>156</v>
      </c>
      <c r="C162" s="51">
        <f>SUM(C163:C168)</f>
        <v>399</v>
      </c>
      <c r="D162" s="51">
        <f>SUM(D163:D168)</f>
        <v>578</v>
      </c>
      <c r="E162" s="51">
        <f>SUM(E163:E168)</f>
        <v>389</v>
      </c>
    </row>
    <row r="163" spans="1:5">
      <c r="A163" s="54">
        <v>2012901</v>
      </c>
      <c r="B163" s="190" t="s">
        <v>65</v>
      </c>
      <c r="C163" s="51">
        <v>300</v>
      </c>
      <c r="D163" s="51">
        <f>VLOOKUP(A163,'[1]L02'!$A$6:$C$1327,3,0)</f>
        <v>560</v>
      </c>
      <c r="E163" s="51">
        <v>302</v>
      </c>
    </row>
    <row r="164" spans="1:5">
      <c r="A164" s="54">
        <v>2012902</v>
      </c>
      <c r="B164" s="190" t="s">
        <v>66</v>
      </c>
      <c r="C164" s="51"/>
      <c r="D164" s="51">
        <f>VLOOKUP(A164,'[1]L02'!$A$6:$C$1327,3,0)</f>
        <v>0</v>
      </c>
      <c r="E164" s="51"/>
    </row>
    <row r="165" spans="1:5">
      <c r="A165" s="54">
        <v>2012903</v>
      </c>
      <c r="B165" s="187" t="s">
        <v>67</v>
      </c>
      <c r="C165" s="51"/>
      <c r="D165" s="51">
        <f>VLOOKUP(A165,'[1]L02'!$A$6:$C$1327,3,0)</f>
        <v>0</v>
      </c>
      <c r="E165" s="51"/>
    </row>
    <row r="166" spans="1:5">
      <c r="A166" s="54">
        <v>2012906</v>
      </c>
      <c r="B166" s="187" t="s">
        <v>157</v>
      </c>
      <c r="C166" s="51"/>
      <c r="D166" s="51">
        <f>VLOOKUP(A166,'[1]L02'!$A$6:$C$1327,3,0)</f>
        <v>0</v>
      </c>
      <c r="E166" s="51"/>
    </row>
    <row r="167" spans="1:5">
      <c r="A167" s="54">
        <v>2012950</v>
      </c>
      <c r="B167" s="190" t="s">
        <v>74</v>
      </c>
      <c r="C167" s="51"/>
      <c r="D167" s="51">
        <f>VLOOKUP(A167,'[1]L02'!$A$6:$C$1327,3,0)</f>
        <v>0</v>
      </c>
      <c r="E167" s="51"/>
    </row>
    <row r="168" spans="1:5">
      <c r="A168" s="54">
        <v>2012999</v>
      </c>
      <c r="B168" s="190" t="s">
        <v>158</v>
      </c>
      <c r="C168" s="51">
        <v>99</v>
      </c>
      <c r="D168" s="51">
        <f>VLOOKUP(A168,'[1]L02'!$A$6:$C$1327,3,0)</f>
        <v>18</v>
      </c>
      <c r="E168" s="51">
        <v>87</v>
      </c>
    </row>
    <row r="169" s="68" customFormat="1" spans="1:5">
      <c r="A169" s="54">
        <v>20131</v>
      </c>
      <c r="B169" s="190" t="s">
        <v>159</v>
      </c>
      <c r="C169" s="51">
        <f>SUM(C170:C175)</f>
        <v>1103</v>
      </c>
      <c r="D169" s="51">
        <f>SUM(D170:D175)</f>
        <v>1128</v>
      </c>
      <c r="E169" s="51">
        <f>SUM(E170:E175)</f>
        <v>1137</v>
      </c>
    </row>
    <row r="170" spans="1:5">
      <c r="A170" s="54">
        <v>2013101</v>
      </c>
      <c r="B170" s="190" t="s">
        <v>65</v>
      </c>
      <c r="C170" s="51">
        <v>709</v>
      </c>
      <c r="D170" s="51">
        <f>VLOOKUP(A170,'[1]L02'!$A$6:$C$1327,3,0)</f>
        <v>1128</v>
      </c>
      <c r="E170" s="51">
        <v>970</v>
      </c>
    </row>
    <row r="171" spans="1:5">
      <c r="A171" s="54">
        <v>2013102</v>
      </c>
      <c r="B171" s="187" t="s">
        <v>66</v>
      </c>
      <c r="C171" s="51"/>
      <c r="D171" s="51">
        <f>VLOOKUP(A171,'[1]L02'!$A$6:$C$1327,3,0)</f>
        <v>0</v>
      </c>
      <c r="E171" s="51"/>
    </row>
    <row r="172" spans="1:5">
      <c r="A172" s="54">
        <v>2013103</v>
      </c>
      <c r="B172" s="187" t="s">
        <v>67</v>
      </c>
      <c r="C172" s="51"/>
      <c r="D172" s="51">
        <f>VLOOKUP(A172,'[1]L02'!$A$6:$C$1327,3,0)</f>
        <v>0</v>
      </c>
      <c r="E172" s="51"/>
    </row>
    <row r="173" spans="1:5">
      <c r="A173" s="54">
        <v>2013105</v>
      </c>
      <c r="B173" s="187" t="s">
        <v>160</v>
      </c>
      <c r="C173" s="51"/>
      <c r="D173" s="51">
        <f>VLOOKUP(A173,'[1]L02'!$A$6:$C$1327,3,0)</f>
        <v>0</v>
      </c>
      <c r="E173" s="51"/>
    </row>
    <row r="174" spans="1:5">
      <c r="A174" s="54">
        <v>2013150</v>
      </c>
      <c r="B174" s="190" t="s">
        <v>74</v>
      </c>
      <c r="C174" s="51"/>
      <c r="D174" s="51">
        <f>VLOOKUP(A174,'[1]L02'!$A$6:$C$1327,3,0)</f>
        <v>0</v>
      </c>
      <c r="E174" s="51"/>
    </row>
    <row r="175" spans="1:5">
      <c r="A175" s="54">
        <v>2013199</v>
      </c>
      <c r="B175" s="190" t="s">
        <v>161</v>
      </c>
      <c r="C175" s="51">
        <v>394</v>
      </c>
      <c r="D175" s="51">
        <f>VLOOKUP(A175,'[1]L02'!$A$6:$C$1327,3,0)</f>
        <v>0</v>
      </c>
      <c r="E175" s="51">
        <v>167</v>
      </c>
    </row>
    <row r="176" s="68" customFormat="1" spans="1:5">
      <c r="A176" s="54">
        <v>20132</v>
      </c>
      <c r="B176" s="190" t="s">
        <v>162</v>
      </c>
      <c r="C176" s="51">
        <f>SUM(C177:C182)</f>
        <v>376</v>
      </c>
      <c r="D176" s="51">
        <f>SUM(D177:D182)</f>
        <v>347</v>
      </c>
      <c r="E176" s="51">
        <f>SUM(E177:E182)</f>
        <v>785</v>
      </c>
    </row>
    <row r="177" spans="1:5">
      <c r="A177" s="54">
        <v>2013201</v>
      </c>
      <c r="B177" s="187" t="s">
        <v>65</v>
      </c>
      <c r="C177" s="51">
        <v>206</v>
      </c>
      <c r="D177" s="51">
        <f>VLOOKUP(A177,'[1]L02'!$A$6:$C$1327,3,0)</f>
        <v>307</v>
      </c>
      <c r="E177" s="51">
        <v>215</v>
      </c>
    </row>
    <row r="178" spans="1:5">
      <c r="A178" s="54">
        <v>2013202</v>
      </c>
      <c r="B178" s="187" t="s">
        <v>66</v>
      </c>
      <c r="C178" s="51"/>
      <c r="D178" s="51">
        <f>VLOOKUP(A178,'[1]L02'!$A$6:$C$1327,3,0)</f>
        <v>20</v>
      </c>
      <c r="E178" s="51"/>
    </row>
    <row r="179" spans="1:5">
      <c r="A179" s="54">
        <v>2013203</v>
      </c>
      <c r="B179" s="187" t="s">
        <v>67</v>
      </c>
      <c r="C179" s="51"/>
      <c r="D179" s="51">
        <f>VLOOKUP(A179,'[1]L02'!$A$6:$C$1327,3,0)</f>
        <v>0</v>
      </c>
      <c r="E179" s="51"/>
    </row>
    <row r="180" spans="1:5">
      <c r="A180" s="54">
        <v>2013204</v>
      </c>
      <c r="B180" s="187" t="s">
        <v>163</v>
      </c>
      <c r="C180" s="51"/>
      <c r="D180" s="51">
        <f>VLOOKUP(A180,'[1]L02'!$A$6:$C$1327,3,0)</f>
        <v>0</v>
      </c>
      <c r="E180" s="51"/>
    </row>
    <row r="181" spans="1:5">
      <c r="A181" s="54">
        <v>2013250</v>
      </c>
      <c r="B181" s="187" t="s">
        <v>74</v>
      </c>
      <c r="C181" s="51"/>
      <c r="D181" s="51">
        <f>VLOOKUP(A181,'[1]L02'!$A$6:$C$1327,3,0)</f>
        <v>0</v>
      </c>
      <c r="E181" s="51"/>
    </row>
    <row r="182" spans="1:5">
      <c r="A182" s="54">
        <v>2013299</v>
      </c>
      <c r="B182" s="190" t="s">
        <v>164</v>
      </c>
      <c r="C182" s="51">
        <v>170</v>
      </c>
      <c r="D182" s="51">
        <f>VLOOKUP(A182,'[1]L02'!$A$6:$C$1327,3,0)</f>
        <v>20</v>
      </c>
      <c r="E182" s="51">
        <v>570</v>
      </c>
    </row>
    <row r="183" s="68" customFormat="1" spans="1:5">
      <c r="A183" s="54">
        <v>20133</v>
      </c>
      <c r="B183" s="190" t="s">
        <v>165</v>
      </c>
      <c r="C183" s="51">
        <f>SUM(C184:C189)</f>
        <v>287</v>
      </c>
      <c r="D183" s="51">
        <f>SUM(D184:D189)</f>
        <v>574</v>
      </c>
      <c r="E183" s="51">
        <f>SUM(E184:E189)</f>
        <v>975</v>
      </c>
    </row>
    <row r="184" spans="1:5">
      <c r="A184" s="54">
        <v>2013301</v>
      </c>
      <c r="B184" s="186" t="s">
        <v>65</v>
      </c>
      <c r="C184" s="51">
        <v>179</v>
      </c>
      <c r="D184" s="51">
        <f>VLOOKUP(A184,'[1]L02'!$A$6:$C$1327,3,0)</f>
        <v>307</v>
      </c>
      <c r="E184" s="51">
        <v>352</v>
      </c>
    </row>
    <row r="185" spans="1:5">
      <c r="A185" s="54">
        <v>2013302</v>
      </c>
      <c r="B185" s="187" t="s">
        <v>66</v>
      </c>
      <c r="C185" s="51">
        <v>12</v>
      </c>
      <c r="D185" s="51">
        <f>VLOOKUP(A185,'[1]L02'!$A$6:$C$1327,3,0)</f>
        <v>14</v>
      </c>
      <c r="E185" s="51"/>
    </row>
    <row r="186" spans="1:5">
      <c r="A186" s="54">
        <v>2013303</v>
      </c>
      <c r="B186" s="187" t="s">
        <v>67</v>
      </c>
      <c r="C186" s="51"/>
      <c r="D186" s="51">
        <f>VLOOKUP(A186,'[1]L02'!$A$6:$C$1327,3,0)</f>
        <v>0</v>
      </c>
      <c r="E186" s="51"/>
    </row>
    <row r="187" spans="1:5">
      <c r="A187" s="54">
        <v>2013304</v>
      </c>
      <c r="B187" s="187" t="s">
        <v>166</v>
      </c>
      <c r="C187" s="51"/>
      <c r="D187" s="51">
        <f>VLOOKUP(A187,'[1]L02'!$A$6:$C$1327,3,0)</f>
        <v>0</v>
      </c>
      <c r="E187" s="51"/>
    </row>
    <row r="188" spans="1:5">
      <c r="A188" s="54">
        <v>2013350</v>
      </c>
      <c r="B188" s="187" t="s">
        <v>74</v>
      </c>
      <c r="C188" s="51"/>
      <c r="D188" s="51">
        <f>VLOOKUP(A188,'[1]L02'!$A$6:$C$1327,3,0)</f>
        <v>0</v>
      </c>
      <c r="E188" s="51"/>
    </row>
    <row r="189" spans="1:5">
      <c r="A189" s="54">
        <v>2013399</v>
      </c>
      <c r="B189" s="190" t="s">
        <v>167</v>
      </c>
      <c r="C189" s="51">
        <v>96</v>
      </c>
      <c r="D189" s="51">
        <f>VLOOKUP(A189,'[1]L02'!$A$6:$C$1327,3,0)</f>
        <v>253</v>
      </c>
      <c r="E189" s="51">
        <v>623</v>
      </c>
    </row>
    <row r="190" s="68" customFormat="1" spans="1:5">
      <c r="A190" s="54">
        <v>20134</v>
      </c>
      <c r="B190" s="190" t="s">
        <v>168</v>
      </c>
      <c r="C190" s="51">
        <f>SUM(C191:C197)</f>
        <v>139</v>
      </c>
      <c r="D190" s="51">
        <f>SUM(D191:D197)</f>
        <v>150</v>
      </c>
      <c r="E190" s="51">
        <f>SUM(E191:E197)</f>
        <v>217</v>
      </c>
    </row>
    <row r="191" spans="1:5">
      <c r="A191" s="54">
        <v>2013401</v>
      </c>
      <c r="B191" s="190" t="s">
        <v>65</v>
      </c>
      <c r="C191" s="51">
        <v>107</v>
      </c>
      <c r="D191" s="51">
        <f>VLOOKUP(A191,'[1]L02'!$A$6:$C$1327,3,0)</f>
        <v>147</v>
      </c>
      <c r="E191" s="51">
        <v>171</v>
      </c>
    </row>
    <row r="192" spans="1:5">
      <c r="A192" s="54">
        <v>2013402</v>
      </c>
      <c r="B192" s="187" t="s">
        <v>66</v>
      </c>
      <c r="C192" s="51">
        <v>13</v>
      </c>
      <c r="D192" s="51">
        <f>VLOOKUP(A192,'[1]L02'!$A$6:$C$1327,3,0)</f>
        <v>0</v>
      </c>
      <c r="E192" s="51"/>
    </row>
    <row r="193" spans="1:5">
      <c r="A193" s="54">
        <v>2013403</v>
      </c>
      <c r="B193" s="187" t="s">
        <v>67</v>
      </c>
      <c r="C193" s="51"/>
      <c r="D193" s="51">
        <f>VLOOKUP(A193,'[1]L02'!$A$6:$C$1327,3,0)</f>
        <v>0</v>
      </c>
      <c r="E193" s="51"/>
    </row>
    <row r="194" spans="1:5">
      <c r="A194" s="54">
        <v>2013404</v>
      </c>
      <c r="B194" s="187" t="s">
        <v>169</v>
      </c>
      <c r="C194" s="51"/>
      <c r="D194" s="51">
        <f>VLOOKUP(A194,'[1]L02'!$A$6:$C$1327,3,0)</f>
        <v>3</v>
      </c>
      <c r="E194" s="51"/>
    </row>
    <row r="195" spans="1:5">
      <c r="A195" s="54">
        <v>2013405</v>
      </c>
      <c r="B195" s="187" t="s">
        <v>170</v>
      </c>
      <c r="C195" s="51"/>
      <c r="D195" s="51">
        <f>VLOOKUP(A195,'[1]L02'!$A$6:$C$1327,3,0)</f>
        <v>0</v>
      </c>
      <c r="E195" s="51"/>
    </row>
    <row r="196" spans="1:5">
      <c r="A196" s="54">
        <v>2013450</v>
      </c>
      <c r="B196" s="187" t="s">
        <v>74</v>
      </c>
      <c r="C196" s="80"/>
      <c r="D196" s="51">
        <f>VLOOKUP(A196,'[1]L02'!$A$6:$C$1327,3,0)</f>
        <v>0</v>
      </c>
      <c r="E196" s="80"/>
    </row>
    <row r="197" spans="1:5">
      <c r="A197" s="54">
        <v>2013499</v>
      </c>
      <c r="B197" s="190" t="s">
        <v>171</v>
      </c>
      <c r="C197" s="80">
        <v>19</v>
      </c>
      <c r="D197" s="51">
        <f>VLOOKUP(A197,'[1]L02'!$A$6:$C$1327,3,0)</f>
        <v>0</v>
      </c>
      <c r="E197" s="80">
        <v>46</v>
      </c>
    </row>
    <row r="198" s="68" customFormat="1" spans="1:5">
      <c r="A198" s="54">
        <v>20135</v>
      </c>
      <c r="B198" s="190" t="s">
        <v>172</v>
      </c>
      <c r="C198" s="80">
        <f>SUM(C199:C203)</f>
        <v>30</v>
      </c>
      <c r="D198" s="80">
        <f>SUM(D199:D203)</f>
        <v>0</v>
      </c>
      <c r="E198" s="80">
        <f>SUM(E199:E203)</f>
        <v>92</v>
      </c>
    </row>
    <row r="199" spans="1:5">
      <c r="A199" s="54">
        <v>2013501</v>
      </c>
      <c r="B199" s="190" t="s">
        <v>65</v>
      </c>
      <c r="C199" s="51"/>
      <c r="D199" s="51">
        <f>VLOOKUP(A199,'[1]L02'!$A$6:$C$1327,3,0)</f>
        <v>0</v>
      </c>
      <c r="E199" s="51">
        <v>37</v>
      </c>
    </row>
    <row r="200" spans="1:5">
      <c r="A200" s="54">
        <v>2013502</v>
      </c>
      <c r="B200" s="186" t="s">
        <v>66</v>
      </c>
      <c r="C200" s="51"/>
      <c r="D200" s="51">
        <f>VLOOKUP(A200,'[1]L02'!$A$6:$C$1327,3,0)</f>
        <v>0</v>
      </c>
      <c r="E200" s="51"/>
    </row>
    <row r="201" spans="1:5">
      <c r="A201" s="54">
        <v>2013503</v>
      </c>
      <c r="B201" s="187" t="s">
        <v>67</v>
      </c>
      <c r="C201" s="85"/>
      <c r="D201" s="51">
        <f>VLOOKUP(A201,'[1]L02'!$A$6:$C$1327,3,0)</f>
        <v>0</v>
      </c>
      <c r="E201" s="85"/>
    </row>
    <row r="202" spans="1:5">
      <c r="A202" s="54">
        <v>2013550</v>
      </c>
      <c r="B202" s="187" t="s">
        <v>74</v>
      </c>
      <c r="C202" s="85"/>
      <c r="D202" s="51">
        <f>VLOOKUP(A202,'[1]L02'!$A$6:$C$1327,3,0)</f>
        <v>0</v>
      </c>
      <c r="E202" s="85"/>
    </row>
    <row r="203" spans="1:5">
      <c r="A203" s="54">
        <v>2013599</v>
      </c>
      <c r="B203" s="187" t="s">
        <v>173</v>
      </c>
      <c r="C203" s="85">
        <v>30</v>
      </c>
      <c r="D203" s="51">
        <f>VLOOKUP(A203,'[1]L02'!$A$6:$C$1327,3,0)</f>
        <v>0</v>
      </c>
      <c r="E203" s="85">
        <v>55</v>
      </c>
    </row>
    <row r="204" s="68" customFormat="1" spans="1:5">
      <c r="A204" s="54">
        <v>20136</v>
      </c>
      <c r="B204" s="190" t="s">
        <v>174</v>
      </c>
      <c r="C204" s="85">
        <f>SUM(C205:C209)</f>
        <v>0</v>
      </c>
      <c r="D204" s="85">
        <f>SUM(D205:D209)</f>
        <v>0</v>
      </c>
      <c r="E204" s="85">
        <f>SUM(E205:E209)</f>
        <v>394</v>
      </c>
    </row>
    <row r="205" spans="1:5">
      <c r="A205" s="54">
        <v>2013601</v>
      </c>
      <c r="B205" s="190" t="s">
        <v>65</v>
      </c>
      <c r="C205" s="195"/>
      <c r="D205" s="51">
        <f>VLOOKUP(A205,'[1]L02'!$A$6:$C$1327,3,0)</f>
        <v>0</v>
      </c>
      <c r="E205" s="195">
        <v>248</v>
      </c>
    </row>
    <row r="206" spans="1:5">
      <c r="A206" s="54">
        <v>2013602</v>
      </c>
      <c r="B206" s="190" t="s">
        <v>66</v>
      </c>
      <c r="C206" s="195"/>
      <c r="D206" s="51">
        <f>VLOOKUP(A206,'[1]L02'!$A$6:$C$1327,3,0)</f>
        <v>0</v>
      </c>
      <c r="E206" s="195"/>
    </row>
    <row r="207" spans="1:5">
      <c r="A207" s="54">
        <v>2013603</v>
      </c>
      <c r="B207" s="187" t="s">
        <v>67</v>
      </c>
      <c r="C207" s="195"/>
      <c r="D207" s="51">
        <f>VLOOKUP(A207,'[1]L02'!$A$6:$C$1327,3,0)</f>
        <v>0</v>
      </c>
      <c r="E207" s="195"/>
    </row>
    <row r="208" spans="1:5">
      <c r="A208" s="54">
        <v>2013650</v>
      </c>
      <c r="B208" s="187" t="s">
        <v>74</v>
      </c>
      <c r="C208" s="195"/>
      <c r="D208" s="51">
        <f>VLOOKUP(A208,'[1]L02'!$A$6:$C$1327,3,0)</f>
        <v>0</v>
      </c>
      <c r="E208" s="195"/>
    </row>
    <row r="209" spans="1:5">
      <c r="A209" s="54">
        <v>2013699</v>
      </c>
      <c r="B209" s="187" t="s">
        <v>175</v>
      </c>
      <c r="C209" s="195"/>
      <c r="D209" s="51">
        <f>VLOOKUP(A209,'[1]L02'!$A$6:$C$1327,3,0)</f>
        <v>0</v>
      </c>
      <c r="E209" s="195">
        <v>146</v>
      </c>
    </row>
    <row r="210" s="68" customFormat="1" spans="1:5">
      <c r="A210" s="54">
        <v>20137</v>
      </c>
      <c r="B210" s="187" t="s">
        <v>176</v>
      </c>
      <c r="C210" s="195">
        <f>SUM(C211:C216)</f>
        <v>0</v>
      </c>
      <c r="D210" s="195">
        <f>SUM(D211:D216)</f>
        <v>0</v>
      </c>
      <c r="E210" s="195">
        <f>SUM(E211:E216)</f>
        <v>650</v>
      </c>
    </row>
    <row r="211" spans="1:5">
      <c r="A211" s="54">
        <v>2013701</v>
      </c>
      <c r="B211" s="187" t="s">
        <v>65</v>
      </c>
      <c r="C211" s="195"/>
      <c r="D211" s="51">
        <f>VLOOKUP(A211,'[1]L02'!$A$6:$C$1327,3,0)</f>
        <v>0</v>
      </c>
      <c r="E211" s="195"/>
    </row>
    <row r="212" spans="1:5">
      <c r="A212" s="54">
        <v>2013702</v>
      </c>
      <c r="B212" s="187" t="s">
        <v>66</v>
      </c>
      <c r="C212" s="195"/>
      <c r="D212" s="51">
        <f>VLOOKUP(A212,'[1]L02'!$A$6:$C$1327,3,0)</f>
        <v>0</v>
      </c>
      <c r="E212" s="195"/>
    </row>
    <row r="213" spans="1:5">
      <c r="A213" s="54">
        <v>2013703</v>
      </c>
      <c r="B213" s="187" t="s">
        <v>67</v>
      </c>
      <c r="C213" s="85"/>
      <c r="D213" s="51">
        <f>VLOOKUP(A213,'[1]L02'!$A$6:$C$1327,3,0)</f>
        <v>0</v>
      </c>
      <c r="E213" s="85"/>
    </row>
    <row r="214" spans="1:5">
      <c r="A214" s="54">
        <v>2013704</v>
      </c>
      <c r="B214" s="187" t="s">
        <v>177</v>
      </c>
      <c r="C214" s="85"/>
      <c r="D214" s="51">
        <f>VLOOKUP(A214,'[1]L02'!$A$6:$C$1327,3,0)</f>
        <v>0</v>
      </c>
      <c r="E214" s="85"/>
    </row>
    <row r="215" spans="1:5">
      <c r="A215" s="54">
        <v>2013750</v>
      </c>
      <c r="B215" s="187" t="s">
        <v>74</v>
      </c>
      <c r="C215" s="85"/>
      <c r="D215" s="51">
        <f>VLOOKUP(A215,'[1]L02'!$A$6:$C$1327,3,0)</f>
        <v>0</v>
      </c>
      <c r="E215" s="85"/>
    </row>
    <row r="216" spans="1:5">
      <c r="A216" s="54">
        <v>2013799</v>
      </c>
      <c r="B216" s="187" t="s">
        <v>178</v>
      </c>
      <c r="C216" s="85"/>
      <c r="D216" s="51">
        <f>VLOOKUP(A216,'[1]L02'!$A$6:$C$1327,3,0)</f>
        <v>0</v>
      </c>
      <c r="E216" s="85">
        <v>650</v>
      </c>
    </row>
    <row r="217" s="68" customFormat="1" spans="1:5">
      <c r="A217" s="54">
        <v>20138</v>
      </c>
      <c r="B217" s="187" t="s">
        <v>179</v>
      </c>
      <c r="C217" s="85">
        <f>SUM(C218:C231)</f>
        <v>1647</v>
      </c>
      <c r="D217" s="85">
        <f>SUM(D218:D231)</f>
        <v>1669</v>
      </c>
      <c r="E217" s="85">
        <f>SUM(E218:E231)</f>
        <v>2170</v>
      </c>
    </row>
    <row r="218" spans="1:5">
      <c r="A218" s="54">
        <v>2013801</v>
      </c>
      <c r="B218" s="187" t="s">
        <v>65</v>
      </c>
      <c r="C218" s="51">
        <v>1395</v>
      </c>
      <c r="D218" s="51">
        <f>VLOOKUP(A218,'[1]L02'!$A$6:$C$1327,3,0)</f>
        <v>1643</v>
      </c>
      <c r="E218" s="51">
        <v>1562</v>
      </c>
    </row>
    <row r="219" spans="1:5">
      <c r="A219" s="54">
        <v>2013802</v>
      </c>
      <c r="B219" s="187" t="s">
        <v>66</v>
      </c>
      <c r="C219" s="51">
        <v>24</v>
      </c>
      <c r="D219" s="51">
        <f>VLOOKUP(A219,'[1]L02'!$A$6:$C$1327,3,0)</f>
        <v>0</v>
      </c>
      <c r="E219" s="51"/>
    </row>
    <row r="220" spans="1:5">
      <c r="A220" s="54">
        <v>2013803</v>
      </c>
      <c r="B220" s="187" t="s">
        <v>67</v>
      </c>
      <c r="C220" s="51"/>
      <c r="D220" s="51">
        <f>VLOOKUP(A220,'[1]L02'!$A$6:$C$1327,3,0)</f>
        <v>0</v>
      </c>
      <c r="E220" s="51"/>
    </row>
    <row r="221" spans="1:5">
      <c r="A221" s="54">
        <v>2013804</v>
      </c>
      <c r="B221" s="187" t="s">
        <v>180</v>
      </c>
      <c r="C221" s="51"/>
      <c r="D221" s="51">
        <f>VLOOKUP(A221,'[1]L02'!$A$6:$C$1327,3,0)</f>
        <v>0</v>
      </c>
      <c r="E221" s="51"/>
    </row>
    <row r="222" spans="1:5">
      <c r="A222" s="54">
        <v>2013805</v>
      </c>
      <c r="B222" s="187" t="s">
        <v>181</v>
      </c>
      <c r="C222" s="51"/>
      <c r="D222" s="51">
        <f>VLOOKUP(A222,'[1]L02'!$A$6:$C$1327,3,0)</f>
        <v>0</v>
      </c>
      <c r="E222" s="51"/>
    </row>
    <row r="223" spans="1:5">
      <c r="A223" s="54">
        <v>2013808</v>
      </c>
      <c r="B223" s="187" t="s">
        <v>106</v>
      </c>
      <c r="C223" s="51"/>
      <c r="D223" s="51">
        <f>VLOOKUP(A223,'[1]L02'!$A$6:$C$1327,3,0)</f>
        <v>0</v>
      </c>
      <c r="E223" s="51"/>
    </row>
    <row r="224" spans="1:5">
      <c r="A224" s="54">
        <v>2013810</v>
      </c>
      <c r="B224" s="187" t="s">
        <v>182</v>
      </c>
      <c r="C224" s="51"/>
      <c r="D224" s="51">
        <f>VLOOKUP(A224,'[1]L02'!$A$6:$C$1327,3,0)</f>
        <v>0</v>
      </c>
      <c r="E224" s="51"/>
    </row>
    <row r="225" spans="1:5">
      <c r="A225" s="54">
        <v>2013812</v>
      </c>
      <c r="B225" s="187" t="s">
        <v>183</v>
      </c>
      <c r="C225" s="51">
        <v>1</v>
      </c>
      <c r="D225" s="51">
        <f>VLOOKUP(A225,'[1]L02'!$A$6:$C$1327,3,0)</f>
        <v>6</v>
      </c>
      <c r="E225" s="51">
        <v>10</v>
      </c>
    </row>
    <row r="226" spans="1:5">
      <c r="A226" s="54">
        <v>2013813</v>
      </c>
      <c r="B226" s="187" t="s">
        <v>184</v>
      </c>
      <c r="C226" s="51"/>
      <c r="D226" s="51">
        <f>VLOOKUP(A226,'[1]L02'!$A$6:$C$1327,3,0)</f>
        <v>0</v>
      </c>
      <c r="E226" s="51"/>
    </row>
    <row r="227" spans="1:5">
      <c r="A227" s="54">
        <v>2013814</v>
      </c>
      <c r="B227" s="187" t="s">
        <v>185</v>
      </c>
      <c r="C227" s="51"/>
      <c r="D227" s="51">
        <f>VLOOKUP(A227,'[1]L02'!$A$6:$C$1327,3,0)</f>
        <v>0</v>
      </c>
      <c r="E227" s="51"/>
    </row>
    <row r="228" spans="1:5">
      <c r="A228" s="54">
        <v>2013815</v>
      </c>
      <c r="B228" s="187" t="s">
        <v>186</v>
      </c>
      <c r="C228" s="51">
        <v>1</v>
      </c>
      <c r="D228" s="51">
        <f>VLOOKUP(A228,'[1]L02'!$A$6:$C$1327,3,0)</f>
        <v>0</v>
      </c>
      <c r="E228" s="51"/>
    </row>
    <row r="229" spans="1:5">
      <c r="A229" s="54">
        <v>2013816</v>
      </c>
      <c r="B229" s="187" t="s">
        <v>187</v>
      </c>
      <c r="C229" s="51"/>
      <c r="D229" s="51">
        <f>VLOOKUP(A229,'[1]L02'!$A$6:$C$1327,3,0)</f>
        <v>10</v>
      </c>
      <c r="E229" s="51">
        <v>50</v>
      </c>
    </row>
    <row r="230" spans="1:5">
      <c r="A230" s="54">
        <v>2013850</v>
      </c>
      <c r="B230" s="187" t="s">
        <v>74</v>
      </c>
      <c r="C230" s="51">
        <v>14</v>
      </c>
      <c r="D230" s="51">
        <f>VLOOKUP(A230,'[1]L02'!$A$6:$C$1327,3,0)</f>
        <v>0</v>
      </c>
      <c r="E230" s="51"/>
    </row>
    <row r="231" spans="1:5">
      <c r="A231" s="54">
        <v>2013899</v>
      </c>
      <c r="B231" s="187" t="s">
        <v>188</v>
      </c>
      <c r="C231" s="51">
        <v>212</v>
      </c>
      <c r="D231" s="51">
        <f>VLOOKUP(A231,'[1]L02'!$A$6:$C$1327,3,0)</f>
        <v>10</v>
      </c>
      <c r="E231" s="51">
        <v>548</v>
      </c>
    </row>
    <row r="232" s="68" customFormat="1" spans="1:5">
      <c r="A232" s="54">
        <v>20199</v>
      </c>
      <c r="B232" s="187" t="s">
        <v>189</v>
      </c>
      <c r="C232" s="51">
        <f>SUM(C233:C234)</f>
        <v>7792</v>
      </c>
      <c r="D232" s="51">
        <f>SUM(D233:D234)</f>
        <v>368</v>
      </c>
      <c r="E232" s="51">
        <f>SUM(E233:E234)</f>
        <v>200</v>
      </c>
    </row>
    <row r="233" spans="1:5">
      <c r="A233" s="54">
        <v>2019901</v>
      </c>
      <c r="B233" s="190" t="s">
        <v>190</v>
      </c>
      <c r="C233" s="51"/>
      <c r="D233" s="51">
        <f>VLOOKUP(A233,'[1]L02'!$A$6:$C$1327,3,0)</f>
        <v>0</v>
      </c>
      <c r="E233" s="51"/>
    </row>
    <row r="234" spans="1:5">
      <c r="A234" s="54">
        <v>2019999</v>
      </c>
      <c r="B234" s="190" t="s">
        <v>191</v>
      </c>
      <c r="C234" s="51">
        <v>7792</v>
      </c>
      <c r="D234" s="51">
        <f>VLOOKUP(A234,'[1]L02'!$A$6:$C$1327,3,0)</f>
        <v>368</v>
      </c>
      <c r="E234" s="51">
        <v>200</v>
      </c>
    </row>
    <row r="235" s="68" customFormat="1" spans="1:5">
      <c r="A235" s="54">
        <v>202</v>
      </c>
      <c r="B235" s="186" t="s">
        <v>192</v>
      </c>
      <c r="C235" s="51">
        <f>SUM(C236:C238)</f>
        <v>0</v>
      </c>
      <c r="D235" s="51">
        <f>SUM(D236:D238)</f>
        <v>0</v>
      </c>
      <c r="E235" s="51">
        <f>SUM(E236:E238)</f>
        <v>0</v>
      </c>
    </row>
    <row r="236" spans="1:5">
      <c r="A236" s="54">
        <v>20205</v>
      </c>
      <c r="B236" s="187" t="s">
        <v>193</v>
      </c>
      <c r="C236" s="51"/>
      <c r="D236" s="51">
        <f>VLOOKUP(A236,'[1]L02'!$A$6:$C$1327,3,0)</f>
        <v>0</v>
      </c>
      <c r="E236" s="51"/>
    </row>
    <row r="237" spans="1:5">
      <c r="A237" s="54">
        <v>20206</v>
      </c>
      <c r="B237" s="187" t="s">
        <v>194</v>
      </c>
      <c r="C237" s="51"/>
      <c r="D237" s="51">
        <f>VLOOKUP(A237,'[1]L02'!$A$6:$C$1327,3,0)</f>
        <v>0</v>
      </c>
      <c r="E237" s="51"/>
    </row>
    <row r="238" spans="1:5">
      <c r="A238" s="54">
        <v>20299</v>
      </c>
      <c r="B238" s="187" t="s">
        <v>195</v>
      </c>
      <c r="C238" s="51"/>
      <c r="D238" s="51">
        <f>VLOOKUP(A238,'[1]L02'!$A$6:$C$1327,3,0)</f>
        <v>0</v>
      </c>
      <c r="E238" s="51"/>
    </row>
    <row r="239" s="68" customFormat="1" spans="1:5">
      <c r="A239" s="54">
        <v>203</v>
      </c>
      <c r="B239" s="186" t="s">
        <v>196</v>
      </c>
      <c r="C239" s="51">
        <f>SUM(C240:C257)/2</f>
        <v>124</v>
      </c>
      <c r="D239" s="51">
        <f>SUM(D240:D257)/2</f>
        <v>101</v>
      </c>
      <c r="E239" s="51">
        <f>SUM(E240:E257)/2</f>
        <v>156</v>
      </c>
    </row>
    <row r="240" s="68" customFormat="1" spans="1:5">
      <c r="A240" s="196">
        <v>20301</v>
      </c>
      <c r="B240" s="197" t="s">
        <v>197</v>
      </c>
      <c r="C240" s="51">
        <f>SUM(C241:C243)</f>
        <v>0</v>
      </c>
      <c r="D240" s="51">
        <f>SUM(D241:D243)</f>
        <v>0</v>
      </c>
      <c r="E240" s="51">
        <f>SUM(E241:E243)</f>
        <v>0</v>
      </c>
    </row>
    <row r="241" spans="1:5">
      <c r="A241" s="196">
        <v>2030101</v>
      </c>
      <c r="B241" s="197" t="s">
        <v>198</v>
      </c>
      <c r="C241" s="51"/>
      <c r="D241" s="51">
        <f>VLOOKUP(A241,'[1]L02'!$A$6:$C$1327,3,0)</f>
        <v>0</v>
      </c>
      <c r="E241" s="51"/>
    </row>
    <row r="242" spans="1:5">
      <c r="A242" s="196">
        <v>2030102</v>
      </c>
      <c r="B242" s="197" t="s">
        <v>199</v>
      </c>
      <c r="C242" s="51"/>
      <c r="D242" s="51"/>
      <c r="E242" s="51"/>
    </row>
    <row r="243" spans="1:5">
      <c r="A243" s="196">
        <v>2030199</v>
      </c>
      <c r="B243" s="197" t="s">
        <v>200</v>
      </c>
      <c r="C243" s="51"/>
      <c r="D243" s="51"/>
      <c r="E243" s="51"/>
    </row>
    <row r="244" s="68" customFormat="1" spans="1:5">
      <c r="A244" s="196">
        <v>20304</v>
      </c>
      <c r="B244" s="197" t="s">
        <v>201</v>
      </c>
      <c r="C244" s="51">
        <f>SUM(C245)</f>
        <v>0</v>
      </c>
      <c r="D244" s="51">
        <f>SUM(D245)</f>
        <v>0</v>
      </c>
      <c r="E244" s="51">
        <f>SUM(E245)</f>
        <v>0</v>
      </c>
    </row>
    <row r="245" spans="1:5">
      <c r="A245" s="196">
        <v>2030401</v>
      </c>
      <c r="B245" s="197" t="s">
        <v>202</v>
      </c>
      <c r="C245" s="51"/>
      <c r="D245" s="51">
        <f>VLOOKUP(A245,'[1]L02'!$A$6:$C$1327,3,0)</f>
        <v>0</v>
      </c>
      <c r="E245" s="51"/>
    </row>
    <row r="246" s="68" customFormat="1" spans="1:5">
      <c r="A246" s="196">
        <v>20305</v>
      </c>
      <c r="B246" s="197" t="s">
        <v>203</v>
      </c>
      <c r="C246" s="51">
        <f>SUM(C247)</f>
        <v>0</v>
      </c>
      <c r="D246" s="51">
        <f>SUM(D247)</f>
        <v>0</v>
      </c>
      <c r="E246" s="51">
        <f>SUM(E247)</f>
        <v>0</v>
      </c>
    </row>
    <row r="247" spans="1:5">
      <c r="A247" s="196">
        <v>2030501</v>
      </c>
      <c r="B247" s="197" t="s">
        <v>204</v>
      </c>
      <c r="C247" s="51"/>
      <c r="D247" s="51">
        <f>VLOOKUP(A247,'[1]L02'!$A$6:$C$1327,3,0)</f>
        <v>0</v>
      </c>
      <c r="E247" s="51"/>
    </row>
    <row r="248" s="68" customFormat="1" spans="1:5">
      <c r="A248" s="54">
        <v>20306</v>
      </c>
      <c r="B248" s="190" t="s">
        <v>205</v>
      </c>
      <c r="C248" s="51">
        <f>SUM(C249:C255)</f>
        <v>124</v>
      </c>
      <c r="D248" s="51">
        <f>SUM(D249:D255)</f>
        <v>101</v>
      </c>
      <c r="E248" s="51">
        <f>SUM(E249:E255)</f>
        <v>156</v>
      </c>
    </row>
    <row r="249" spans="1:5">
      <c r="A249" s="54">
        <v>2030601</v>
      </c>
      <c r="B249" s="190" t="s">
        <v>206</v>
      </c>
      <c r="C249" s="51"/>
      <c r="D249" s="51">
        <f>VLOOKUP(A249,'[1]L02'!$A$6:$C$1327,3,0)</f>
        <v>4</v>
      </c>
      <c r="E249" s="51"/>
    </row>
    <row r="250" spans="1:5">
      <c r="A250" s="54">
        <v>2030602</v>
      </c>
      <c r="B250" s="187" t="s">
        <v>207</v>
      </c>
      <c r="C250" s="51"/>
      <c r="D250" s="51">
        <f>VLOOKUP(A250,'[1]L02'!$A$6:$C$1327,3,0)</f>
        <v>0</v>
      </c>
      <c r="E250" s="51"/>
    </row>
    <row r="251" spans="1:5">
      <c r="A251" s="54">
        <v>2030603</v>
      </c>
      <c r="B251" s="187" t="s">
        <v>208</v>
      </c>
      <c r="C251" s="51"/>
      <c r="D251" s="51">
        <f>VLOOKUP(A251,'[1]L02'!$A$6:$C$1327,3,0)</f>
        <v>0</v>
      </c>
      <c r="E251" s="51"/>
    </row>
    <row r="252" spans="1:5">
      <c r="A252" s="54">
        <v>2030604</v>
      </c>
      <c r="B252" s="187" t="s">
        <v>209</v>
      </c>
      <c r="C252" s="51"/>
      <c r="D252" s="51">
        <f>VLOOKUP(A252,'[1]L02'!$A$6:$C$1327,3,0)</f>
        <v>0</v>
      </c>
      <c r="E252" s="51"/>
    </row>
    <row r="253" spans="1:5">
      <c r="A253" s="54">
        <v>2030607</v>
      </c>
      <c r="B253" s="190" t="s">
        <v>210</v>
      </c>
      <c r="C253" s="51"/>
      <c r="D253" s="51">
        <f>VLOOKUP(A253,'[1]L02'!$A$6:$C$1327,3,0)</f>
        <v>0</v>
      </c>
      <c r="E253" s="51"/>
    </row>
    <row r="254" spans="1:5">
      <c r="A254" s="54">
        <v>2030608</v>
      </c>
      <c r="B254" s="190" t="s">
        <v>211</v>
      </c>
      <c r="C254" s="51"/>
      <c r="D254" s="51">
        <f>VLOOKUP(A254,'[1]L02'!$A$6:$C$1327,3,0)</f>
        <v>0</v>
      </c>
      <c r="E254" s="51"/>
    </row>
    <row r="255" spans="1:5">
      <c r="A255" s="54">
        <v>2030699</v>
      </c>
      <c r="B255" s="190" t="s">
        <v>212</v>
      </c>
      <c r="C255" s="51">
        <v>124</v>
      </c>
      <c r="D255" s="51">
        <f>VLOOKUP(A255,'[1]L02'!$A$6:$C$1327,3,0)</f>
        <v>97</v>
      </c>
      <c r="E255" s="51">
        <v>156</v>
      </c>
    </row>
    <row r="256" s="68" customFormat="1" spans="1:5">
      <c r="A256" s="54">
        <v>20399</v>
      </c>
      <c r="B256" s="190" t="s">
        <v>213</v>
      </c>
      <c r="C256" s="51">
        <f>SUM(C257)</f>
        <v>0</v>
      </c>
      <c r="D256" s="51">
        <f>SUM(D257)</f>
        <v>0</v>
      </c>
      <c r="E256" s="51">
        <f>SUM(E257)</f>
        <v>0</v>
      </c>
    </row>
    <row r="257" spans="1:5">
      <c r="A257" s="198">
        <v>2039999</v>
      </c>
      <c r="B257" s="199" t="s">
        <v>214</v>
      </c>
      <c r="C257" s="51"/>
      <c r="D257" s="51">
        <f>VLOOKUP(A257,'[1]L02'!$A$6:$C$1327,3,0)</f>
        <v>0</v>
      </c>
      <c r="E257" s="51"/>
    </row>
    <row r="258" s="68" customFormat="1" spans="1:5">
      <c r="A258" s="54">
        <v>204</v>
      </c>
      <c r="B258" s="186" t="s">
        <v>215</v>
      </c>
      <c r="C258" s="51">
        <f>SUM(C259:C347)/2</f>
        <v>9467</v>
      </c>
      <c r="D258" s="51">
        <f>SUM(D259:D347)/2</f>
        <v>8272</v>
      </c>
      <c r="E258" s="51">
        <f>SUM(E259:E347)/2</f>
        <v>9224</v>
      </c>
    </row>
    <row r="259" s="68" customFormat="1" spans="1:5">
      <c r="A259" s="54">
        <v>20401</v>
      </c>
      <c r="B259" s="187" t="s">
        <v>216</v>
      </c>
      <c r="C259" s="51">
        <f>SUM(C260:C261)</f>
        <v>45</v>
      </c>
      <c r="D259" s="51">
        <f>SUM(D260:D261)</f>
        <v>50</v>
      </c>
      <c r="E259" s="51">
        <f>SUM(E260:E261)</f>
        <v>50</v>
      </c>
    </row>
    <row r="260" spans="1:5">
      <c r="A260" s="54">
        <v>2040101</v>
      </c>
      <c r="B260" s="187" t="s">
        <v>217</v>
      </c>
      <c r="C260" s="51">
        <v>45</v>
      </c>
      <c r="D260" s="51">
        <f>VLOOKUP(A260,'[1]L02'!$A$6:$C$1327,3,0)</f>
        <v>50</v>
      </c>
      <c r="E260" s="51">
        <v>50</v>
      </c>
    </row>
    <row r="261" spans="1:5">
      <c r="A261" s="54">
        <v>2040199</v>
      </c>
      <c r="B261" s="190" t="s">
        <v>218</v>
      </c>
      <c r="C261" s="51"/>
      <c r="D261" s="51">
        <f>VLOOKUP(A261,'[1]L02'!$A$6:$C$1327,3,0)</f>
        <v>0</v>
      </c>
      <c r="E261" s="51"/>
    </row>
    <row r="262" s="68" customFormat="1" spans="1:5">
      <c r="A262" s="54">
        <v>20402</v>
      </c>
      <c r="B262" s="190" t="s">
        <v>219</v>
      </c>
      <c r="C262" s="51">
        <f>SUM(C263:C272)</f>
        <v>9175</v>
      </c>
      <c r="D262" s="51">
        <f>SUM(D263:D272)</f>
        <v>7384</v>
      </c>
      <c r="E262" s="51">
        <f>SUM(E263:E272)</f>
        <v>8023</v>
      </c>
    </row>
    <row r="263" spans="1:5">
      <c r="A263" s="54">
        <v>2040201</v>
      </c>
      <c r="B263" s="190" t="s">
        <v>65</v>
      </c>
      <c r="C263" s="51">
        <v>4748</v>
      </c>
      <c r="D263" s="51">
        <f>VLOOKUP(A263,'[1]L02'!$A$6:$C$1327,3,0)</f>
        <v>5642</v>
      </c>
      <c r="E263" s="51">
        <v>5343</v>
      </c>
    </row>
    <row r="264" spans="1:5">
      <c r="A264" s="54">
        <v>2040202</v>
      </c>
      <c r="B264" s="190" t="s">
        <v>66</v>
      </c>
      <c r="C264" s="51">
        <v>152</v>
      </c>
      <c r="D264" s="51">
        <f>VLOOKUP(A264,'[1]L02'!$A$6:$C$1327,3,0)</f>
        <v>0</v>
      </c>
      <c r="E264" s="51"/>
    </row>
    <row r="265" spans="1:5">
      <c r="A265" s="54">
        <v>2040203</v>
      </c>
      <c r="B265" s="190" t="s">
        <v>67</v>
      </c>
      <c r="C265" s="51"/>
      <c r="D265" s="51">
        <f>VLOOKUP(A265,'[1]L02'!$A$6:$C$1327,3,0)</f>
        <v>0</v>
      </c>
      <c r="E265" s="51"/>
    </row>
    <row r="266" spans="1:5">
      <c r="A266" s="54">
        <v>2040219</v>
      </c>
      <c r="B266" s="190" t="s">
        <v>106</v>
      </c>
      <c r="C266" s="51"/>
      <c r="D266" s="51">
        <f>VLOOKUP(A266,'[1]L02'!$A$6:$C$1327,3,0)</f>
        <v>0</v>
      </c>
      <c r="E266" s="51"/>
    </row>
    <row r="267" spans="1:5">
      <c r="A267" s="54">
        <v>2040220</v>
      </c>
      <c r="B267" s="190" t="s">
        <v>220</v>
      </c>
      <c r="C267" s="51"/>
      <c r="D267" s="51">
        <f>VLOOKUP(A267,'[1]L02'!$A$6:$C$1327,3,0)</f>
        <v>1642</v>
      </c>
      <c r="E267" s="51">
        <v>1805</v>
      </c>
    </row>
    <row r="268" spans="1:5">
      <c r="A268" s="54">
        <v>2040221</v>
      </c>
      <c r="B268" s="190" t="s">
        <v>221</v>
      </c>
      <c r="C268" s="51"/>
      <c r="D268" s="51">
        <f>VLOOKUP(A268,'[1]L02'!$A$6:$C$1327,3,0)</f>
        <v>0</v>
      </c>
      <c r="E268" s="51"/>
    </row>
    <row r="269" spans="1:5">
      <c r="A269" s="54">
        <v>2040222</v>
      </c>
      <c r="B269" s="190" t="s">
        <v>222</v>
      </c>
      <c r="C269" s="51"/>
      <c r="D269" s="51">
        <f>VLOOKUP(A269,'[1]L02'!$A$6:$C$1327,3,0)</f>
        <v>0</v>
      </c>
      <c r="E269" s="51"/>
    </row>
    <row r="270" spans="1:5">
      <c r="A270" s="54">
        <v>2040223</v>
      </c>
      <c r="B270" s="190" t="s">
        <v>223</v>
      </c>
      <c r="C270" s="51"/>
      <c r="D270" s="51">
        <f>VLOOKUP(A270,'[1]L02'!$A$6:$C$1327,3,0)</f>
        <v>0</v>
      </c>
      <c r="E270" s="51"/>
    </row>
    <row r="271" spans="1:5">
      <c r="A271" s="54">
        <v>2040250</v>
      </c>
      <c r="B271" s="190" t="s">
        <v>74</v>
      </c>
      <c r="C271" s="51"/>
      <c r="D271" s="51">
        <f>VLOOKUP(A271,'[1]L02'!$A$6:$C$1327,3,0)</f>
        <v>0</v>
      </c>
      <c r="E271" s="51"/>
    </row>
    <row r="272" spans="1:5">
      <c r="A272" s="54">
        <v>2040299</v>
      </c>
      <c r="B272" s="190" t="s">
        <v>224</v>
      </c>
      <c r="C272" s="51">
        <v>4275</v>
      </c>
      <c r="D272" s="51">
        <f>VLOOKUP(A272,'[1]L02'!$A$6:$C$1327,3,0)</f>
        <v>100</v>
      </c>
      <c r="E272" s="51">
        <v>875</v>
      </c>
    </row>
    <row r="273" s="68" customFormat="1" spans="1:5">
      <c r="A273" s="54">
        <v>20403</v>
      </c>
      <c r="B273" s="187" t="s">
        <v>225</v>
      </c>
      <c r="C273" s="51">
        <f>SUM(C274:C279)</f>
        <v>0</v>
      </c>
      <c r="D273" s="51">
        <f>SUM(D274:D279)</f>
        <v>0</v>
      </c>
      <c r="E273" s="51">
        <f>SUM(E274:E279)</f>
        <v>0</v>
      </c>
    </row>
    <row r="274" spans="1:5">
      <c r="A274" s="54">
        <v>2040301</v>
      </c>
      <c r="B274" s="187" t="s">
        <v>65</v>
      </c>
      <c r="C274" s="51"/>
      <c r="D274" s="51">
        <f>VLOOKUP(A274,'[1]L02'!$A$6:$C$1327,3,0)</f>
        <v>0</v>
      </c>
      <c r="E274" s="51"/>
    </row>
    <row r="275" spans="1:5">
      <c r="A275" s="54">
        <v>2040302</v>
      </c>
      <c r="B275" s="187" t="s">
        <v>66</v>
      </c>
      <c r="C275" s="51"/>
      <c r="D275" s="51">
        <f>VLOOKUP(A275,'[1]L02'!$A$6:$C$1327,3,0)</f>
        <v>0</v>
      </c>
      <c r="E275" s="51"/>
    </row>
    <row r="276" spans="1:5">
      <c r="A276" s="54">
        <v>2040303</v>
      </c>
      <c r="B276" s="190" t="s">
        <v>67</v>
      </c>
      <c r="C276" s="51"/>
      <c r="D276" s="51">
        <f>VLOOKUP(A276,'[1]L02'!$A$6:$C$1327,3,0)</f>
        <v>0</v>
      </c>
      <c r="E276" s="51"/>
    </row>
    <row r="277" spans="1:5">
      <c r="A277" s="54">
        <v>2040304</v>
      </c>
      <c r="B277" s="190" t="s">
        <v>226</v>
      </c>
      <c r="C277" s="51"/>
      <c r="D277" s="51">
        <f>VLOOKUP(A277,'[1]L02'!$A$6:$C$1327,3,0)</f>
        <v>0</v>
      </c>
      <c r="E277" s="51"/>
    </row>
    <row r="278" spans="1:5">
      <c r="A278" s="54">
        <v>2040350</v>
      </c>
      <c r="B278" s="190" t="s">
        <v>74</v>
      </c>
      <c r="C278" s="51"/>
      <c r="D278" s="51">
        <f>VLOOKUP(A278,'[1]L02'!$A$6:$C$1327,3,0)</f>
        <v>0</v>
      </c>
      <c r="E278" s="51"/>
    </row>
    <row r="279" spans="1:5">
      <c r="A279" s="54">
        <v>2040399</v>
      </c>
      <c r="B279" s="186" t="s">
        <v>227</v>
      </c>
      <c r="C279" s="51"/>
      <c r="D279" s="51">
        <f>VLOOKUP(A279,'[1]L02'!$A$6:$C$1327,3,0)</f>
        <v>0</v>
      </c>
      <c r="E279" s="51"/>
    </row>
    <row r="280" s="68" customFormat="1" spans="1:5">
      <c r="A280" s="54">
        <v>20404</v>
      </c>
      <c r="B280" s="192" t="s">
        <v>228</v>
      </c>
      <c r="C280" s="51">
        <f>SUM(C281:C287)</f>
        <v>0</v>
      </c>
      <c r="D280" s="51">
        <f>SUM(D281:D287)</f>
        <v>0</v>
      </c>
      <c r="E280" s="51">
        <f>SUM(E281:E287)</f>
        <v>0</v>
      </c>
    </row>
    <row r="281" spans="1:5">
      <c r="A281" s="54">
        <v>2040401</v>
      </c>
      <c r="B281" s="187" t="s">
        <v>65</v>
      </c>
      <c r="C281" s="51"/>
      <c r="D281" s="51">
        <f>VLOOKUP(A281,'[1]L02'!$A$6:$C$1327,3,0)</f>
        <v>0</v>
      </c>
      <c r="E281" s="51"/>
    </row>
    <row r="282" spans="1:5">
      <c r="A282" s="54">
        <v>2040402</v>
      </c>
      <c r="B282" s="187" t="s">
        <v>66</v>
      </c>
      <c r="C282" s="51"/>
      <c r="D282" s="51">
        <f>VLOOKUP(A282,'[1]L02'!$A$6:$C$1327,3,0)</f>
        <v>0</v>
      </c>
      <c r="E282" s="51"/>
    </row>
    <row r="283" spans="1:5">
      <c r="A283" s="54">
        <v>2040403</v>
      </c>
      <c r="B283" s="190" t="s">
        <v>67</v>
      </c>
      <c r="C283" s="51"/>
      <c r="D283" s="51">
        <f>VLOOKUP(A283,'[1]L02'!$A$6:$C$1327,3,0)</f>
        <v>0</v>
      </c>
      <c r="E283" s="51"/>
    </row>
    <row r="284" spans="1:5">
      <c r="A284" s="54">
        <v>2040409</v>
      </c>
      <c r="B284" s="190" t="s">
        <v>229</v>
      </c>
      <c r="C284" s="51"/>
      <c r="D284" s="51">
        <f>VLOOKUP(A284,'[1]L02'!$A$6:$C$1327,3,0)</f>
        <v>0</v>
      </c>
      <c r="E284" s="51"/>
    </row>
    <row r="285" spans="1:5">
      <c r="A285" s="54">
        <v>2040410</v>
      </c>
      <c r="B285" s="190" t="s">
        <v>230</v>
      </c>
      <c r="C285" s="51"/>
      <c r="D285" s="51">
        <f>VLOOKUP(A285,'[1]L02'!$A$6:$C$1327,3,0)</f>
        <v>0</v>
      </c>
      <c r="E285" s="51"/>
    </row>
    <row r="286" spans="1:5">
      <c r="A286" s="54">
        <v>2040450</v>
      </c>
      <c r="B286" s="190" t="s">
        <v>74</v>
      </c>
      <c r="C286" s="51"/>
      <c r="D286" s="51">
        <f>VLOOKUP(A286,'[1]L02'!$A$6:$C$1327,3,0)</f>
        <v>0</v>
      </c>
      <c r="E286" s="51"/>
    </row>
    <row r="287" spans="1:5">
      <c r="A287" s="54">
        <v>2040499</v>
      </c>
      <c r="B287" s="190" t="s">
        <v>231</v>
      </c>
      <c r="C287" s="51"/>
      <c r="D287" s="51">
        <f>VLOOKUP(A287,'[1]L02'!$A$6:$C$1327,3,0)</f>
        <v>0</v>
      </c>
      <c r="E287" s="51"/>
    </row>
    <row r="288" s="68" customFormat="1" spans="1:5">
      <c r="A288" s="54">
        <v>20405</v>
      </c>
      <c r="B288" s="186" t="s">
        <v>232</v>
      </c>
      <c r="C288" s="51">
        <f>SUM(C289:C296)</f>
        <v>0</v>
      </c>
      <c r="D288" s="51">
        <f>SUM(D289:D296)</f>
        <v>35</v>
      </c>
      <c r="E288" s="51">
        <f>SUM(E289:E296)</f>
        <v>0</v>
      </c>
    </row>
    <row r="289" spans="1:5">
      <c r="A289" s="54">
        <v>2040501</v>
      </c>
      <c r="B289" s="187" t="s">
        <v>65</v>
      </c>
      <c r="C289" s="51"/>
      <c r="D289" s="51">
        <f>VLOOKUP(A289,'[1]L02'!$A$6:$C$1327,3,0)</f>
        <v>35</v>
      </c>
      <c r="E289" s="51"/>
    </row>
    <row r="290" spans="1:5">
      <c r="A290" s="54">
        <v>2040502</v>
      </c>
      <c r="B290" s="187" t="s">
        <v>66</v>
      </c>
      <c r="C290" s="51"/>
      <c r="D290" s="51">
        <f>VLOOKUP(A290,'[1]L02'!$A$6:$C$1327,3,0)</f>
        <v>0</v>
      </c>
      <c r="E290" s="51"/>
    </row>
    <row r="291" spans="1:5">
      <c r="A291" s="54">
        <v>2040503</v>
      </c>
      <c r="B291" s="187" t="s">
        <v>67</v>
      </c>
      <c r="C291" s="51"/>
      <c r="D291" s="51">
        <f>VLOOKUP(A291,'[1]L02'!$A$6:$C$1327,3,0)</f>
        <v>0</v>
      </c>
      <c r="E291" s="51"/>
    </row>
    <row r="292" spans="1:5">
      <c r="A292" s="54">
        <v>2040504</v>
      </c>
      <c r="B292" s="190" t="s">
        <v>233</v>
      </c>
      <c r="C292" s="51"/>
      <c r="D292" s="51">
        <f>VLOOKUP(A292,'[1]L02'!$A$6:$C$1327,3,0)</f>
        <v>0</v>
      </c>
      <c r="E292" s="51"/>
    </row>
    <row r="293" spans="1:5">
      <c r="A293" s="54">
        <v>2040505</v>
      </c>
      <c r="B293" s="190" t="s">
        <v>234</v>
      </c>
      <c r="C293" s="51"/>
      <c r="D293" s="51">
        <f>VLOOKUP(A293,'[1]L02'!$A$6:$C$1327,3,0)</f>
        <v>0</v>
      </c>
      <c r="E293" s="51"/>
    </row>
    <row r="294" spans="1:5">
      <c r="A294" s="54">
        <v>2040506</v>
      </c>
      <c r="B294" s="190" t="s">
        <v>235</v>
      </c>
      <c r="C294" s="51"/>
      <c r="D294" s="51">
        <f>VLOOKUP(A294,'[1]L02'!$A$6:$C$1327,3,0)</f>
        <v>0</v>
      </c>
      <c r="E294" s="51"/>
    </row>
    <row r="295" spans="1:5">
      <c r="A295" s="54">
        <v>2040550</v>
      </c>
      <c r="B295" s="187" t="s">
        <v>74</v>
      </c>
      <c r="C295" s="51"/>
      <c r="D295" s="51">
        <f>VLOOKUP(A295,'[1]L02'!$A$6:$C$1327,3,0)</f>
        <v>0</v>
      </c>
      <c r="E295" s="51"/>
    </row>
    <row r="296" spans="1:5">
      <c r="A296" s="54">
        <v>2040599</v>
      </c>
      <c r="B296" s="187" t="s">
        <v>236</v>
      </c>
      <c r="C296" s="51"/>
      <c r="D296" s="51">
        <f>VLOOKUP(A296,'[1]L02'!$A$6:$C$1327,3,0)</f>
        <v>0</v>
      </c>
      <c r="E296" s="51"/>
    </row>
    <row r="297" s="68" customFormat="1" spans="1:5">
      <c r="A297" s="54">
        <v>20406</v>
      </c>
      <c r="B297" s="187" t="s">
        <v>237</v>
      </c>
      <c r="C297" s="51">
        <f>SUM(C298:C310)</f>
        <v>247</v>
      </c>
      <c r="D297" s="51">
        <f>SUM(D298:D310)</f>
        <v>803</v>
      </c>
      <c r="E297" s="51">
        <f>SUM(E298:E310)</f>
        <v>1151</v>
      </c>
    </row>
    <row r="298" spans="1:5">
      <c r="A298" s="54">
        <v>2040601</v>
      </c>
      <c r="B298" s="190" t="s">
        <v>65</v>
      </c>
      <c r="C298" s="51">
        <v>247</v>
      </c>
      <c r="D298" s="51">
        <f>VLOOKUP(A298,'[1]L02'!$A$6:$C$1327,3,0)</f>
        <v>785</v>
      </c>
      <c r="E298" s="51">
        <v>846</v>
      </c>
    </row>
    <row r="299" spans="1:5">
      <c r="A299" s="54">
        <v>2040602</v>
      </c>
      <c r="B299" s="190" t="s">
        <v>66</v>
      </c>
      <c r="C299" s="51"/>
      <c r="D299" s="51">
        <f>VLOOKUP(A299,'[1]L02'!$A$6:$C$1327,3,0)</f>
        <v>0</v>
      </c>
      <c r="E299" s="51"/>
    </row>
    <row r="300" spans="1:5">
      <c r="A300" s="54">
        <v>2040603</v>
      </c>
      <c r="B300" s="190" t="s">
        <v>67</v>
      </c>
      <c r="C300" s="51"/>
      <c r="D300" s="51">
        <f>VLOOKUP(A300,'[1]L02'!$A$6:$C$1327,3,0)</f>
        <v>0</v>
      </c>
      <c r="E300" s="51"/>
    </row>
    <row r="301" spans="1:5">
      <c r="A301" s="54">
        <v>2040604</v>
      </c>
      <c r="B301" s="186" t="s">
        <v>238</v>
      </c>
      <c r="C301" s="51"/>
      <c r="D301" s="51">
        <f>VLOOKUP(A301,'[1]L02'!$A$6:$C$1327,3,0)</f>
        <v>6</v>
      </c>
      <c r="E301" s="51"/>
    </row>
    <row r="302" spans="1:5">
      <c r="A302" s="54">
        <v>2040605</v>
      </c>
      <c r="B302" s="187" t="s">
        <v>239</v>
      </c>
      <c r="C302" s="51"/>
      <c r="D302" s="51">
        <f>VLOOKUP(A302,'[1]L02'!$A$6:$C$1327,3,0)</f>
        <v>12</v>
      </c>
      <c r="E302" s="51"/>
    </row>
    <row r="303" spans="1:5">
      <c r="A303" s="54">
        <v>2040606</v>
      </c>
      <c r="B303" s="187" t="s">
        <v>240</v>
      </c>
      <c r="C303" s="51"/>
      <c r="D303" s="51">
        <f>VLOOKUP(A303,'[1]L02'!$A$6:$C$1327,3,0)</f>
        <v>0</v>
      </c>
      <c r="E303" s="51"/>
    </row>
    <row r="304" spans="1:5">
      <c r="A304" s="54">
        <v>2040607</v>
      </c>
      <c r="B304" s="192" t="s">
        <v>241</v>
      </c>
      <c r="C304" s="51"/>
      <c r="D304" s="51">
        <f>VLOOKUP(A304,'[1]L02'!$A$6:$C$1327,3,0)</f>
        <v>0</v>
      </c>
      <c r="E304" s="51"/>
    </row>
    <row r="305" spans="1:5">
      <c r="A305" s="54">
        <v>2040608</v>
      </c>
      <c r="B305" s="190" t="s">
        <v>242</v>
      </c>
      <c r="C305" s="51"/>
      <c r="D305" s="51">
        <f>VLOOKUP(A305,'[1]L02'!$A$6:$C$1327,3,0)</f>
        <v>0</v>
      </c>
      <c r="E305" s="51"/>
    </row>
    <row r="306" spans="1:5">
      <c r="A306" s="54">
        <v>2040610</v>
      </c>
      <c r="B306" s="190" t="s">
        <v>243</v>
      </c>
      <c r="C306" s="51"/>
      <c r="D306" s="51">
        <f>VLOOKUP(A306,'[1]L02'!$A$6:$C$1327,3,0)</f>
        <v>0</v>
      </c>
      <c r="E306" s="51"/>
    </row>
    <row r="307" spans="1:5">
      <c r="A307" s="54">
        <v>2040612</v>
      </c>
      <c r="B307" s="190" t="s">
        <v>244</v>
      </c>
      <c r="C307" s="51"/>
      <c r="D307" s="51">
        <f>VLOOKUP(A307,'[1]L02'!$A$6:$C$1327,3,0)</f>
        <v>0</v>
      </c>
      <c r="E307" s="51"/>
    </row>
    <row r="308" spans="1:5">
      <c r="A308" s="54">
        <v>2040613</v>
      </c>
      <c r="B308" s="190" t="s">
        <v>106</v>
      </c>
      <c r="C308" s="51"/>
      <c r="D308" s="51">
        <f>VLOOKUP(A308,'[1]L02'!$A$6:$C$1327,3,0)</f>
        <v>0</v>
      </c>
      <c r="E308" s="51"/>
    </row>
    <row r="309" spans="1:5">
      <c r="A309" s="54">
        <v>2040650</v>
      </c>
      <c r="B309" s="190" t="s">
        <v>74</v>
      </c>
      <c r="C309" s="51"/>
      <c r="D309" s="51">
        <f>VLOOKUP(A309,'[1]L02'!$A$6:$C$1327,3,0)</f>
        <v>0</v>
      </c>
      <c r="E309" s="51"/>
    </row>
    <row r="310" spans="1:5">
      <c r="A310" s="54">
        <v>2040699</v>
      </c>
      <c r="B310" s="187" t="s">
        <v>245</v>
      </c>
      <c r="C310" s="51"/>
      <c r="D310" s="51">
        <f>VLOOKUP(A310,'[1]L02'!$A$6:$C$1327,3,0)</f>
        <v>0</v>
      </c>
      <c r="E310" s="51">
        <v>305</v>
      </c>
    </row>
    <row r="311" s="68" customFormat="1" spans="1:5">
      <c r="A311" s="54">
        <v>20407</v>
      </c>
      <c r="B311" s="192" t="s">
        <v>246</v>
      </c>
      <c r="C311" s="51">
        <f>SUM(C312:C320)</f>
        <v>0</v>
      </c>
      <c r="D311" s="51">
        <f>SUM(D312:D320)</f>
        <v>0</v>
      </c>
      <c r="E311" s="51">
        <f>SUM(E312:E320)</f>
        <v>0</v>
      </c>
    </row>
    <row r="312" spans="1:5">
      <c r="A312" s="54">
        <v>2040701</v>
      </c>
      <c r="B312" s="187" t="s">
        <v>65</v>
      </c>
      <c r="C312" s="51"/>
      <c r="D312" s="51">
        <f>VLOOKUP(A312,'[1]L02'!$A$6:$C$1327,3,0)</f>
        <v>0</v>
      </c>
      <c r="E312" s="51"/>
    </row>
    <row r="313" spans="1:5">
      <c r="A313" s="54">
        <v>2040702</v>
      </c>
      <c r="B313" s="190" t="s">
        <v>66</v>
      </c>
      <c r="C313" s="51"/>
      <c r="D313" s="51">
        <f>VLOOKUP(A313,'[1]L02'!$A$6:$C$1327,3,0)</f>
        <v>0</v>
      </c>
      <c r="E313" s="51"/>
    </row>
    <row r="314" spans="1:5">
      <c r="A314" s="54">
        <v>2040703</v>
      </c>
      <c r="B314" s="190" t="s">
        <v>67</v>
      </c>
      <c r="C314" s="51"/>
      <c r="D314" s="51">
        <f>VLOOKUP(A314,'[1]L02'!$A$6:$C$1327,3,0)</f>
        <v>0</v>
      </c>
      <c r="E314" s="51"/>
    </row>
    <row r="315" spans="1:5">
      <c r="A315" s="54">
        <v>2040704</v>
      </c>
      <c r="B315" s="190" t="s">
        <v>247</v>
      </c>
      <c r="C315" s="51"/>
      <c r="D315" s="51">
        <f>VLOOKUP(A315,'[1]L02'!$A$6:$C$1327,3,0)</f>
        <v>0</v>
      </c>
      <c r="E315" s="51"/>
    </row>
    <row r="316" spans="1:5">
      <c r="A316" s="54">
        <v>2040705</v>
      </c>
      <c r="B316" s="186" t="s">
        <v>248</v>
      </c>
      <c r="C316" s="51"/>
      <c r="D316" s="51">
        <f>VLOOKUP(A316,'[1]L02'!$A$6:$C$1327,3,0)</f>
        <v>0</v>
      </c>
      <c r="E316" s="51"/>
    </row>
    <row r="317" spans="1:5">
      <c r="A317" s="54">
        <v>2040706</v>
      </c>
      <c r="B317" s="187" t="s">
        <v>249</v>
      </c>
      <c r="C317" s="51"/>
      <c r="D317" s="51">
        <f>VLOOKUP(A317,'[1]L02'!$A$6:$C$1327,3,0)</f>
        <v>0</v>
      </c>
      <c r="E317" s="51"/>
    </row>
    <row r="318" spans="1:5">
      <c r="A318" s="54">
        <v>2040707</v>
      </c>
      <c r="B318" s="187" t="s">
        <v>106</v>
      </c>
      <c r="C318" s="51"/>
      <c r="D318" s="51">
        <f>VLOOKUP(A318,'[1]L02'!$A$6:$C$1327,3,0)</f>
        <v>0</v>
      </c>
      <c r="E318" s="51"/>
    </row>
    <row r="319" spans="1:5">
      <c r="A319" s="54">
        <v>2040750</v>
      </c>
      <c r="B319" s="187" t="s">
        <v>74</v>
      </c>
      <c r="C319" s="51"/>
      <c r="D319" s="51">
        <f>VLOOKUP(A319,'[1]L02'!$A$6:$C$1327,3,0)</f>
        <v>0</v>
      </c>
      <c r="E319" s="51"/>
    </row>
    <row r="320" spans="1:5">
      <c r="A320" s="54">
        <v>2040799</v>
      </c>
      <c r="B320" s="187" t="s">
        <v>250</v>
      </c>
      <c r="C320" s="51"/>
      <c r="D320" s="51">
        <f>VLOOKUP(A320,'[1]L02'!$A$6:$C$1327,3,0)</f>
        <v>0</v>
      </c>
      <c r="E320" s="51"/>
    </row>
    <row r="321" s="68" customFormat="1" spans="1:5">
      <c r="A321" s="54">
        <v>20408</v>
      </c>
      <c r="B321" s="190" t="s">
        <v>251</v>
      </c>
      <c r="C321" s="51">
        <f>SUM(C322:C330)</f>
        <v>0</v>
      </c>
      <c r="D321" s="51">
        <f>SUM(D322:D330)</f>
        <v>0</v>
      </c>
      <c r="E321" s="51">
        <f>SUM(E322:E330)</f>
        <v>0</v>
      </c>
    </row>
    <row r="322" spans="1:5">
      <c r="A322" s="54">
        <v>2040801</v>
      </c>
      <c r="B322" s="190" t="s">
        <v>65</v>
      </c>
      <c r="C322" s="51"/>
      <c r="D322" s="51">
        <f>VLOOKUP(A322,'[1]L02'!$A$6:$C$1327,3,0)</f>
        <v>0</v>
      </c>
      <c r="E322" s="51"/>
    </row>
    <row r="323" spans="1:5">
      <c r="A323" s="54">
        <v>2040802</v>
      </c>
      <c r="B323" s="190" t="s">
        <v>66</v>
      </c>
      <c r="C323" s="51"/>
      <c r="D323" s="51">
        <f>VLOOKUP(A323,'[1]L02'!$A$6:$C$1327,3,0)</f>
        <v>0</v>
      </c>
      <c r="E323" s="51"/>
    </row>
    <row r="324" spans="1:5">
      <c r="A324" s="54">
        <v>2040803</v>
      </c>
      <c r="B324" s="187" t="s">
        <v>67</v>
      </c>
      <c r="C324" s="51"/>
      <c r="D324" s="51">
        <f>VLOOKUP(A324,'[1]L02'!$A$6:$C$1327,3,0)</f>
        <v>0</v>
      </c>
      <c r="E324" s="51"/>
    </row>
    <row r="325" spans="1:5">
      <c r="A325" s="54">
        <v>2040804</v>
      </c>
      <c r="B325" s="187" t="s">
        <v>252</v>
      </c>
      <c r="C325" s="51"/>
      <c r="D325" s="51">
        <f>VLOOKUP(A325,'[1]L02'!$A$6:$C$1327,3,0)</f>
        <v>0</v>
      </c>
      <c r="E325" s="51"/>
    </row>
    <row r="326" spans="1:5">
      <c r="A326" s="54">
        <v>2040805</v>
      </c>
      <c r="B326" s="187" t="s">
        <v>253</v>
      </c>
      <c r="C326" s="51"/>
      <c r="D326" s="51">
        <f>VLOOKUP(A326,'[1]L02'!$A$6:$C$1327,3,0)</f>
        <v>0</v>
      </c>
      <c r="E326" s="51"/>
    </row>
    <row r="327" spans="1:5">
      <c r="A327" s="54">
        <v>2040806</v>
      </c>
      <c r="B327" s="190" t="s">
        <v>254</v>
      </c>
      <c r="C327" s="51"/>
      <c r="D327" s="51">
        <f>VLOOKUP(A327,'[1]L02'!$A$6:$C$1327,3,0)</f>
        <v>0</v>
      </c>
      <c r="E327" s="51"/>
    </row>
    <row r="328" spans="1:5">
      <c r="A328" s="54">
        <v>2040807</v>
      </c>
      <c r="B328" s="190" t="s">
        <v>106</v>
      </c>
      <c r="C328" s="51"/>
      <c r="D328" s="51">
        <f>VLOOKUP(A328,'[1]L02'!$A$6:$C$1327,3,0)</f>
        <v>0</v>
      </c>
      <c r="E328" s="51"/>
    </row>
    <row r="329" spans="1:5">
      <c r="A329" s="54">
        <v>2040850</v>
      </c>
      <c r="B329" s="190" t="s">
        <v>74</v>
      </c>
      <c r="C329" s="51"/>
      <c r="D329" s="51">
        <f>VLOOKUP(A329,'[1]L02'!$A$6:$C$1327,3,0)</f>
        <v>0</v>
      </c>
      <c r="E329" s="51"/>
    </row>
    <row r="330" spans="1:5">
      <c r="A330" s="54">
        <v>2040899</v>
      </c>
      <c r="B330" s="190" t="s">
        <v>255</v>
      </c>
      <c r="C330" s="51"/>
      <c r="D330" s="51">
        <f>VLOOKUP(A330,'[1]L02'!$A$6:$C$1327,3,0)</f>
        <v>0</v>
      </c>
      <c r="E330" s="51"/>
    </row>
    <row r="331" s="68" customFormat="1" spans="1:5">
      <c r="A331" s="54">
        <v>20409</v>
      </c>
      <c r="B331" s="186" t="s">
        <v>256</v>
      </c>
      <c r="C331" s="51">
        <f>SUM(C332:C338)</f>
        <v>0</v>
      </c>
      <c r="D331" s="51">
        <f>SUM(D332:D338)</f>
        <v>0</v>
      </c>
      <c r="E331" s="51">
        <f>SUM(E332:E338)</f>
        <v>0</v>
      </c>
    </row>
    <row r="332" spans="1:5">
      <c r="A332" s="54">
        <v>2040901</v>
      </c>
      <c r="B332" s="187" t="s">
        <v>65</v>
      </c>
      <c r="C332" s="51"/>
      <c r="D332" s="51">
        <f>VLOOKUP(A332,'[1]L02'!$A$6:$C$1327,3,0)</f>
        <v>0</v>
      </c>
      <c r="E332" s="51"/>
    </row>
    <row r="333" spans="1:5">
      <c r="A333" s="54">
        <v>2040902</v>
      </c>
      <c r="B333" s="187" t="s">
        <v>66</v>
      </c>
      <c r="C333" s="51"/>
      <c r="D333" s="51">
        <f>VLOOKUP(A333,'[1]L02'!$A$6:$C$1327,3,0)</f>
        <v>0</v>
      </c>
      <c r="E333" s="51"/>
    </row>
    <row r="334" spans="1:5">
      <c r="A334" s="54">
        <v>2040903</v>
      </c>
      <c r="B334" s="192" t="s">
        <v>67</v>
      </c>
      <c r="C334" s="51"/>
      <c r="D334" s="51">
        <f>VLOOKUP(A334,'[1]L02'!$A$6:$C$1327,3,0)</f>
        <v>0</v>
      </c>
      <c r="E334" s="51"/>
    </row>
    <row r="335" spans="1:5">
      <c r="A335" s="54">
        <v>2040904</v>
      </c>
      <c r="B335" s="193" t="s">
        <v>257</v>
      </c>
      <c r="C335" s="51"/>
      <c r="D335" s="51">
        <f>VLOOKUP(A335,'[1]L02'!$A$6:$C$1327,3,0)</f>
        <v>0</v>
      </c>
      <c r="E335" s="51"/>
    </row>
    <row r="336" spans="1:5">
      <c r="A336" s="54">
        <v>2040905</v>
      </c>
      <c r="B336" s="190" t="s">
        <v>258</v>
      </c>
      <c r="C336" s="51"/>
      <c r="D336" s="51">
        <f>VLOOKUP(A336,'[1]L02'!$A$6:$C$1327,3,0)</f>
        <v>0</v>
      </c>
      <c r="E336" s="51"/>
    </row>
    <row r="337" spans="1:5">
      <c r="A337" s="54">
        <v>2040950</v>
      </c>
      <c r="B337" s="190" t="s">
        <v>74</v>
      </c>
      <c r="C337" s="51"/>
      <c r="D337" s="51">
        <f>VLOOKUP(A337,'[1]L02'!$A$6:$C$1327,3,0)</f>
        <v>0</v>
      </c>
      <c r="E337" s="51"/>
    </row>
    <row r="338" spans="1:5">
      <c r="A338" s="54">
        <v>2040999</v>
      </c>
      <c r="B338" s="187" t="s">
        <v>259</v>
      </c>
      <c r="C338" s="51"/>
      <c r="D338" s="51">
        <f>VLOOKUP(A338,'[1]L02'!$A$6:$C$1327,3,0)</f>
        <v>0</v>
      </c>
      <c r="E338" s="51"/>
    </row>
    <row r="339" s="68" customFormat="1" spans="1:5">
      <c r="A339" s="54">
        <v>20410</v>
      </c>
      <c r="B339" s="187" t="s">
        <v>260</v>
      </c>
      <c r="C339" s="51">
        <f>SUM(C340:C344)</f>
        <v>0</v>
      </c>
      <c r="D339" s="51">
        <f>SUM(D340:D344)</f>
        <v>0</v>
      </c>
      <c r="E339" s="51">
        <f>SUM(E340:E344)</f>
        <v>0</v>
      </c>
    </row>
    <row r="340" spans="1:5">
      <c r="A340" s="54">
        <v>2041001</v>
      </c>
      <c r="B340" s="187" t="s">
        <v>65</v>
      </c>
      <c r="C340" s="51"/>
      <c r="D340" s="51">
        <f>VLOOKUP(A340,'[1]L02'!$A$6:$C$1327,3,0)</f>
        <v>0</v>
      </c>
      <c r="E340" s="51"/>
    </row>
    <row r="341" spans="1:5">
      <c r="A341" s="54">
        <v>2041002</v>
      </c>
      <c r="B341" s="190" t="s">
        <v>66</v>
      </c>
      <c r="C341" s="51"/>
      <c r="D341" s="51">
        <f>VLOOKUP(A341,'[1]L02'!$A$6:$C$1327,3,0)</f>
        <v>0</v>
      </c>
      <c r="E341" s="51"/>
    </row>
    <row r="342" spans="1:5">
      <c r="A342" s="54">
        <v>2041006</v>
      </c>
      <c r="B342" s="187" t="s">
        <v>106</v>
      </c>
      <c r="C342" s="51"/>
      <c r="D342" s="51">
        <f>VLOOKUP(A342,'[1]L02'!$A$6:$C$1327,3,0)</f>
        <v>0</v>
      </c>
      <c r="E342" s="51"/>
    </row>
    <row r="343" spans="1:5">
      <c r="A343" s="54">
        <v>2041007</v>
      </c>
      <c r="B343" s="190" t="s">
        <v>261</v>
      </c>
      <c r="C343" s="51"/>
      <c r="D343" s="51">
        <f>VLOOKUP(A343,'[1]L02'!$A$6:$C$1327,3,0)</f>
        <v>0</v>
      </c>
      <c r="E343" s="51"/>
    </row>
    <row r="344" spans="1:5">
      <c r="A344" s="54">
        <v>2041099</v>
      </c>
      <c r="B344" s="187" t="s">
        <v>262</v>
      </c>
      <c r="C344" s="51"/>
      <c r="D344" s="51">
        <f>VLOOKUP(A344,'[1]L02'!$A$6:$C$1327,3,0)</f>
        <v>0</v>
      </c>
      <c r="E344" s="51"/>
    </row>
    <row r="345" s="68" customFormat="1" spans="1:5">
      <c r="A345" s="54">
        <v>20499</v>
      </c>
      <c r="B345" s="187" t="s">
        <v>263</v>
      </c>
      <c r="C345" s="51">
        <f>SUM(C346:C347)</f>
        <v>0</v>
      </c>
      <c r="D345" s="51">
        <f>SUM(D346:D347)</f>
        <v>0</v>
      </c>
      <c r="E345" s="51">
        <f>SUM(E346:E347)</f>
        <v>0</v>
      </c>
    </row>
    <row r="346" spans="1:5">
      <c r="A346" s="54">
        <v>2049902</v>
      </c>
      <c r="B346" s="187" t="s">
        <v>264</v>
      </c>
      <c r="C346" s="51"/>
      <c r="D346" s="51">
        <f>VLOOKUP(A346,'[1]L02'!$A$6:$C$1327,3,0)</f>
        <v>0</v>
      </c>
      <c r="E346" s="51"/>
    </row>
    <row r="347" spans="1:5">
      <c r="A347" s="54">
        <v>2049999</v>
      </c>
      <c r="B347" s="187" t="s">
        <v>265</v>
      </c>
      <c r="C347" s="51"/>
      <c r="D347" s="51">
        <f>VLOOKUP(A347,'[1]L02'!$A$6:$C$1327,3,0)</f>
        <v>0</v>
      </c>
      <c r="E347" s="51"/>
    </row>
    <row r="348" s="68" customFormat="1" spans="1:5">
      <c r="A348" s="54">
        <v>205</v>
      </c>
      <c r="B348" s="186" t="s">
        <v>266</v>
      </c>
      <c r="C348" s="51">
        <f>SUM(C349:C399)/2</f>
        <v>57099</v>
      </c>
      <c r="D348" s="51">
        <f>SUM(D349:D399)/2</f>
        <v>55124</v>
      </c>
      <c r="E348" s="51">
        <f>SUM(E349:E399)/2</f>
        <v>52023</v>
      </c>
    </row>
    <row r="349" s="68" customFormat="1" spans="1:5">
      <c r="A349" s="54">
        <v>20501</v>
      </c>
      <c r="B349" s="190" t="s">
        <v>267</v>
      </c>
      <c r="C349" s="51">
        <f>SUM(C350:C353)</f>
        <v>23496</v>
      </c>
      <c r="D349" s="51">
        <f>SUM(D350:D353)</f>
        <v>35763</v>
      </c>
      <c r="E349" s="51">
        <f>SUM(E350:E353)</f>
        <v>37728</v>
      </c>
    </row>
    <row r="350" spans="1:5">
      <c r="A350" s="54">
        <v>2050101</v>
      </c>
      <c r="B350" s="187" t="s">
        <v>65</v>
      </c>
      <c r="C350" s="51">
        <v>23385</v>
      </c>
      <c r="D350" s="51">
        <f>VLOOKUP(A350,'[1]L02'!$A$6:$C$1327,3,0)</f>
        <v>20710</v>
      </c>
      <c r="E350" s="51">
        <v>37439</v>
      </c>
    </row>
    <row r="351" spans="1:5">
      <c r="A351" s="54">
        <v>2050102</v>
      </c>
      <c r="B351" s="187" t="s">
        <v>66</v>
      </c>
      <c r="C351" s="51">
        <v>111</v>
      </c>
      <c r="D351" s="51">
        <f>VLOOKUP(A351,'[1]L02'!$A$6:$C$1327,3,0)</f>
        <v>14883</v>
      </c>
      <c r="E351" s="51"/>
    </row>
    <row r="352" spans="1:5">
      <c r="A352" s="54">
        <v>2050103</v>
      </c>
      <c r="B352" s="187" t="s">
        <v>67</v>
      </c>
      <c r="C352" s="51"/>
      <c r="D352" s="51">
        <f>VLOOKUP(A352,'[1]L02'!$A$6:$C$1327,3,0)</f>
        <v>0</v>
      </c>
      <c r="E352" s="51"/>
    </row>
    <row r="353" spans="1:5">
      <c r="A353" s="54">
        <v>2050199</v>
      </c>
      <c r="B353" s="193" t="s">
        <v>268</v>
      </c>
      <c r="C353" s="51"/>
      <c r="D353" s="51">
        <f>VLOOKUP(A353,'[1]L02'!$A$6:$C$1327,3,0)</f>
        <v>170</v>
      </c>
      <c r="E353" s="51">
        <v>289</v>
      </c>
    </row>
    <row r="354" s="68" customFormat="1" spans="1:5">
      <c r="A354" s="54">
        <v>20502</v>
      </c>
      <c r="B354" s="187" t="s">
        <v>269</v>
      </c>
      <c r="C354" s="51">
        <f>SUM(C355:C360)</f>
        <v>4530</v>
      </c>
      <c r="D354" s="51">
        <f>SUM(D355:D360)</f>
        <v>13663</v>
      </c>
      <c r="E354" s="51">
        <f>SUM(E355:E360)</f>
        <v>3842</v>
      </c>
    </row>
    <row r="355" spans="1:5">
      <c r="A355" s="54">
        <v>2050201</v>
      </c>
      <c r="B355" s="187" t="s">
        <v>270</v>
      </c>
      <c r="C355" s="51">
        <v>207</v>
      </c>
      <c r="D355" s="51">
        <f>VLOOKUP(A355,'[1]L02'!$A$6:$C$1327,3,0)</f>
        <v>2214</v>
      </c>
      <c r="E355" s="51">
        <v>293</v>
      </c>
    </row>
    <row r="356" spans="1:5">
      <c r="A356" s="54">
        <v>2050202</v>
      </c>
      <c r="B356" s="187" t="s">
        <v>271</v>
      </c>
      <c r="C356" s="51">
        <v>1237</v>
      </c>
      <c r="D356" s="51">
        <f>VLOOKUP(A356,'[1]L02'!$A$6:$C$1327,3,0)</f>
        <v>4880</v>
      </c>
      <c r="E356" s="51">
        <v>1445</v>
      </c>
    </row>
    <row r="357" spans="1:5">
      <c r="A357" s="54">
        <v>2050203</v>
      </c>
      <c r="B357" s="190" t="s">
        <v>272</v>
      </c>
      <c r="C357" s="51">
        <v>109</v>
      </c>
      <c r="D357" s="51">
        <f>VLOOKUP(A357,'[1]L02'!$A$6:$C$1327,3,0)</f>
        <v>1600</v>
      </c>
      <c r="E357" s="51">
        <v>1600</v>
      </c>
    </row>
    <row r="358" spans="1:5">
      <c r="A358" s="54">
        <v>2050204</v>
      </c>
      <c r="B358" s="190" t="s">
        <v>273</v>
      </c>
      <c r="C358" s="51">
        <v>1999</v>
      </c>
      <c r="D358" s="51">
        <f>VLOOKUP(A358,'[1]L02'!$A$6:$C$1327,3,0)</f>
        <v>4677</v>
      </c>
      <c r="E358" s="51">
        <v>504</v>
      </c>
    </row>
    <row r="359" spans="1:5">
      <c r="A359" s="54">
        <v>2050205</v>
      </c>
      <c r="B359" s="190" t="s">
        <v>274</v>
      </c>
      <c r="C359" s="51">
        <v>64</v>
      </c>
      <c r="D359" s="51">
        <f>VLOOKUP(A359,'[1]L02'!$A$6:$C$1327,3,0)</f>
        <v>87</v>
      </c>
      <c r="E359" s="51"/>
    </row>
    <row r="360" spans="1:5">
      <c r="A360" s="54">
        <v>2050299</v>
      </c>
      <c r="B360" s="187" t="s">
        <v>275</v>
      </c>
      <c r="C360" s="51">
        <v>914</v>
      </c>
      <c r="D360" s="51">
        <f>VLOOKUP(A360,'[1]L02'!$A$6:$C$1327,3,0)</f>
        <v>205</v>
      </c>
      <c r="E360" s="51"/>
    </row>
    <row r="361" s="68" customFormat="1" spans="1:5">
      <c r="A361" s="54">
        <v>20503</v>
      </c>
      <c r="B361" s="187" t="s">
        <v>276</v>
      </c>
      <c r="C361" s="51">
        <f>SUM(C362:C366)</f>
        <v>1275</v>
      </c>
      <c r="D361" s="51">
        <f>SUM(D362:D366)</f>
        <v>5156</v>
      </c>
      <c r="E361" s="51">
        <f>SUM(E362:E366)</f>
        <v>432</v>
      </c>
    </row>
    <row r="362" spans="1:5">
      <c r="A362" s="54">
        <v>2050301</v>
      </c>
      <c r="B362" s="187" t="s">
        <v>277</v>
      </c>
      <c r="C362" s="51"/>
      <c r="D362" s="51">
        <f>VLOOKUP(A362,'[1]L02'!$A$6:$C$1327,3,0)</f>
        <v>836</v>
      </c>
      <c r="E362" s="51">
        <v>432</v>
      </c>
    </row>
    <row r="363" spans="1:5">
      <c r="A363" s="54">
        <v>2050302</v>
      </c>
      <c r="B363" s="187" t="s">
        <v>278</v>
      </c>
      <c r="C363" s="51">
        <v>1275</v>
      </c>
      <c r="D363" s="51">
        <f>VLOOKUP(A363,'[1]L02'!$A$6:$C$1327,3,0)</f>
        <v>4320</v>
      </c>
      <c r="E363" s="51"/>
    </row>
    <row r="364" spans="1:5">
      <c r="A364" s="54">
        <v>2050303</v>
      </c>
      <c r="B364" s="187" t="s">
        <v>279</v>
      </c>
      <c r="C364" s="51"/>
      <c r="D364" s="51">
        <f>VLOOKUP(A364,'[1]L02'!$A$6:$C$1327,3,0)</f>
        <v>0</v>
      </c>
      <c r="E364" s="51"/>
    </row>
    <row r="365" spans="1:5">
      <c r="A365" s="54">
        <v>2050305</v>
      </c>
      <c r="B365" s="190" t="s">
        <v>280</v>
      </c>
      <c r="C365" s="51"/>
      <c r="D365" s="51">
        <f>VLOOKUP(A365,'[1]L02'!$A$6:$C$1327,3,0)</f>
        <v>0</v>
      </c>
      <c r="E365" s="51"/>
    </row>
    <row r="366" spans="1:5">
      <c r="A366" s="54">
        <v>2050399</v>
      </c>
      <c r="B366" s="190" t="s">
        <v>281</v>
      </c>
      <c r="C366" s="51"/>
      <c r="D366" s="51">
        <f>VLOOKUP(A366,'[1]L02'!$A$6:$C$1327,3,0)</f>
        <v>0</v>
      </c>
      <c r="E366" s="51"/>
    </row>
    <row r="367" s="68" customFormat="1" spans="1:5">
      <c r="A367" s="54">
        <v>20504</v>
      </c>
      <c r="B367" s="186" t="s">
        <v>282</v>
      </c>
      <c r="C367" s="51">
        <f>SUM(C368:C372)</f>
        <v>0</v>
      </c>
      <c r="D367" s="51">
        <f>SUM(D368:D372)</f>
        <v>0</v>
      </c>
      <c r="E367" s="51">
        <f>SUM(E368:E372)</f>
        <v>0</v>
      </c>
    </row>
    <row r="368" spans="1:5">
      <c r="A368" s="54">
        <v>2050401</v>
      </c>
      <c r="B368" s="187" t="s">
        <v>283</v>
      </c>
      <c r="C368" s="51"/>
      <c r="D368" s="51">
        <f>VLOOKUP(A368,'[1]L02'!$A$6:$C$1327,3,0)</f>
        <v>0</v>
      </c>
      <c r="E368" s="51"/>
    </row>
    <row r="369" spans="1:5">
      <c r="A369" s="54">
        <v>2050402</v>
      </c>
      <c r="B369" s="187" t="s">
        <v>284</v>
      </c>
      <c r="C369" s="51"/>
      <c r="D369" s="51">
        <f>VLOOKUP(A369,'[1]L02'!$A$6:$C$1327,3,0)</f>
        <v>0</v>
      </c>
      <c r="E369" s="51"/>
    </row>
    <row r="370" spans="1:5">
      <c r="A370" s="54">
        <v>2050403</v>
      </c>
      <c r="B370" s="187" t="s">
        <v>285</v>
      </c>
      <c r="C370" s="51"/>
      <c r="D370" s="51">
        <f>VLOOKUP(A370,'[1]L02'!$A$6:$C$1327,3,0)</f>
        <v>0</v>
      </c>
      <c r="E370" s="51"/>
    </row>
    <row r="371" spans="1:5">
      <c r="A371" s="54">
        <v>2050404</v>
      </c>
      <c r="B371" s="190" t="s">
        <v>286</v>
      </c>
      <c r="C371" s="51"/>
      <c r="D371" s="51">
        <f>VLOOKUP(A371,'[1]L02'!$A$6:$C$1327,3,0)</f>
        <v>0</v>
      </c>
      <c r="E371" s="51"/>
    </row>
    <row r="372" spans="1:5">
      <c r="A372" s="54">
        <v>2050499</v>
      </c>
      <c r="B372" s="190" t="s">
        <v>287</v>
      </c>
      <c r="C372" s="51"/>
      <c r="D372" s="51">
        <f>VLOOKUP(A372,'[1]L02'!$A$6:$C$1327,3,0)</f>
        <v>0</v>
      </c>
      <c r="E372" s="51"/>
    </row>
    <row r="373" s="68" customFormat="1" spans="1:5">
      <c r="A373" s="54">
        <v>20505</v>
      </c>
      <c r="B373" s="190" t="s">
        <v>288</v>
      </c>
      <c r="C373" s="51">
        <f>SUM(C374:C376)</f>
        <v>0</v>
      </c>
      <c r="D373" s="51">
        <f>SUM(D374:D376)</f>
        <v>0</v>
      </c>
      <c r="E373" s="51">
        <f>SUM(E374:E376)</f>
        <v>0</v>
      </c>
    </row>
    <row r="374" spans="1:5">
      <c r="A374" s="54">
        <v>2050501</v>
      </c>
      <c r="B374" s="187" t="s">
        <v>289</v>
      </c>
      <c r="C374" s="51"/>
      <c r="D374" s="51">
        <f>VLOOKUP(A374,'[1]L02'!$A$6:$C$1327,3,0)</f>
        <v>0</v>
      </c>
      <c r="E374" s="51"/>
    </row>
    <row r="375" spans="1:5">
      <c r="A375" s="54">
        <v>2050502</v>
      </c>
      <c r="B375" s="187" t="s">
        <v>290</v>
      </c>
      <c r="C375" s="51"/>
      <c r="D375" s="51">
        <f>VLOOKUP(A375,'[1]L02'!$A$6:$C$1327,3,0)</f>
        <v>0</v>
      </c>
      <c r="E375" s="51"/>
    </row>
    <row r="376" spans="1:5">
      <c r="A376" s="54">
        <v>2050599</v>
      </c>
      <c r="B376" s="187" t="s">
        <v>291</v>
      </c>
      <c r="C376" s="51"/>
      <c r="D376" s="51">
        <f>VLOOKUP(A376,'[1]L02'!$A$6:$C$1327,3,0)</f>
        <v>0</v>
      </c>
      <c r="E376" s="51"/>
    </row>
    <row r="377" s="68" customFormat="1" spans="1:5">
      <c r="A377" s="54">
        <v>20506</v>
      </c>
      <c r="B377" s="190" t="s">
        <v>292</v>
      </c>
      <c r="C377" s="51">
        <f>SUM(C378:C380)</f>
        <v>0</v>
      </c>
      <c r="D377" s="51">
        <f>SUM(D378:D380)</f>
        <v>0</v>
      </c>
      <c r="E377" s="51">
        <f>SUM(E378:E380)</f>
        <v>0</v>
      </c>
    </row>
    <row r="378" spans="1:5">
      <c r="A378" s="54">
        <v>2050601</v>
      </c>
      <c r="B378" s="190" t="s">
        <v>293</v>
      </c>
      <c r="C378" s="51"/>
      <c r="D378" s="51">
        <f>VLOOKUP(A378,'[1]L02'!$A$6:$C$1327,3,0)</f>
        <v>0</v>
      </c>
      <c r="E378" s="51"/>
    </row>
    <row r="379" spans="1:5">
      <c r="A379" s="54">
        <v>2050602</v>
      </c>
      <c r="B379" s="190" t="s">
        <v>294</v>
      </c>
      <c r="C379" s="51"/>
      <c r="D379" s="51">
        <f>VLOOKUP(A379,'[1]L02'!$A$6:$C$1327,3,0)</f>
        <v>0</v>
      </c>
      <c r="E379" s="51"/>
    </row>
    <row r="380" spans="1:5">
      <c r="A380" s="54">
        <v>2050699</v>
      </c>
      <c r="B380" s="186" t="s">
        <v>295</v>
      </c>
      <c r="C380" s="51"/>
      <c r="D380" s="51">
        <f>VLOOKUP(A380,'[1]L02'!$A$6:$C$1327,3,0)</f>
        <v>0</v>
      </c>
      <c r="E380" s="51"/>
    </row>
    <row r="381" s="68" customFormat="1" spans="1:5">
      <c r="A381" s="54">
        <v>20507</v>
      </c>
      <c r="B381" s="187" t="s">
        <v>296</v>
      </c>
      <c r="C381" s="51">
        <f>SUM(C382:C384)</f>
        <v>0</v>
      </c>
      <c r="D381" s="51">
        <f>SUM(D382:D384)</f>
        <v>76</v>
      </c>
      <c r="E381" s="51">
        <f>SUM(E382:E384)</f>
        <v>0</v>
      </c>
    </row>
    <row r="382" spans="1:5">
      <c r="A382" s="54">
        <v>2050701</v>
      </c>
      <c r="B382" s="187" t="s">
        <v>297</v>
      </c>
      <c r="C382" s="51"/>
      <c r="D382" s="51">
        <f>VLOOKUP(A382,'[1]L02'!$A$6:$C$1327,3,0)</f>
        <v>76</v>
      </c>
      <c r="E382" s="51"/>
    </row>
    <row r="383" spans="1:5">
      <c r="A383" s="54">
        <v>2050702</v>
      </c>
      <c r="B383" s="187" t="s">
        <v>298</v>
      </c>
      <c r="C383" s="51"/>
      <c r="D383" s="51">
        <f>VLOOKUP(A383,'[1]L02'!$A$6:$C$1327,3,0)</f>
        <v>0</v>
      </c>
      <c r="E383" s="51"/>
    </row>
    <row r="384" spans="1:5">
      <c r="A384" s="54">
        <v>2050799</v>
      </c>
      <c r="B384" s="190" t="s">
        <v>299</v>
      </c>
      <c r="C384" s="51"/>
      <c r="D384" s="51">
        <f>VLOOKUP(A384,'[1]L02'!$A$6:$C$1327,3,0)</f>
        <v>0</v>
      </c>
      <c r="E384" s="51"/>
    </row>
    <row r="385" s="68" customFormat="1" spans="1:5">
      <c r="A385" s="54">
        <v>20508</v>
      </c>
      <c r="B385" s="190" t="s">
        <v>300</v>
      </c>
      <c r="C385" s="51">
        <f>SUM(C386:C390)</f>
        <v>116</v>
      </c>
      <c r="D385" s="51">
        <f>SUM(D386:D390)</f>
        <v>265</v>
      </c>
      <c r="E385" s="51">
        <f>SUM(E386:E390)</f>
        <v>270</v>
      </c>
    </row>
    <row r="386" spans="1:5">
      <c r="A386" s="54">
        <v>2050801</v>
      </c>
      <c r="B386" s="190" t="s">
        <v>301</v>
      </c>
      <c r="C386" s="51"/>
      <c r="D386" s="51">
        <f>VLOOKUP(A386,'[1]L02'!$A$6:$C$1327,3,0)</f>
        <v>0</v>
      </c>
      <c r="E386" s="51"/>
    </row>
    <row r="387" spans="1:5">
      <c r="A387" s="54">
        <v>2050802</v>
      </c>
      <c r="B387" s="187" t="s">
        <v>302</v>
      </c>
      <c r="C387" s="51">
        <v>116</v>
      </c>
      <c r="D387" s="51">
        <f>VLOOKUP(A387,'[1]L02'!$A$6:$C$1327,3,0)</f>
        <v>265</v>
      </c>
      <c r="E387" s="51">
        <v>209</v>
      </c>
    </row>
    <row r="388" spans="1:5">
      <c r="A388" s="54">
        <v>2050803</v>
      </c>
      <c r="B388" s="187" t="s">
        <v>303</v>
      </c>
      <c r="C388" s="51"/>
      <c r="D388" s="51">
        <f>VLOOKUP(A388,'[1]L02'!$A$6:$C$1327,3,0)</f>
        <v>0</v>
      </c>
      <c r="E388" s="51"/>
    </row>
    <row r="389" spans="1:5">
      <c r="A389" s="54">
        <v>2050804</v>
      </c>
      <c r="B389" s="187" t="s">
        <v>304</v>
      </c>
      <c r="C389" s="51"/>
      <c r="D389" s="51">
        <f>VLOOKUP(A389,'[1]L02'!$A$6:$C$1327,3,0)</f>
        <v>0</v>
      </c>
      <c r="E389" s="51"/>
    </row>
    <row r="390" spans="1:5">
      <c r="A390" s="54">
        <v>2050899</v>
      </c>
      <c r="B390" s="187" t="s">
        <v>305</v>
      </c>
      <c r="C390" s="51"/>
      <c r="D390" s="51">
        <f>VLOOKUP(A390,'[1]L02'!$A$6:$C$1327,3,0)</f>
        <v>0</v>
      </c>
      <c r="E390" s="51">
        <v>61</v>
      </c>
    </row>
    <row r="391" s="68" customFormat="1" spans="1:5">
      <c r="A391" s="54">
        <v>20509</v>
      </c>
      <c r="B391" s="187" t="s">
        <v>306</v>
      </c>
      <c r="C391" s="51">
        <f>SUM(C392:C397)</f>
        <v>0</v>
      </c>
      <c r="D391" s="51">
        <f>SUM(D392:D397)</f>
        <v>200</v>
      </c>
      <c r="E391" s="51">
        <f>SUM(E392:E397)</f>
        <v>1000</v>
      </c>
    </row>
    <row r="392" spans="1:5">
      <c r="A392" s="54">
        <v>2050901</v>
      </c>
      <c r="B392" s="190" t="s">
        <v>307</v>
      </c>
      <c r="C392" s="51"/>
      <c r="D392" s="51">
        <f>VLOOKUP(A392,'[1]L02'!$A$6:$C$1327,3,0)</f>
        <v>0</v>
      </c>
      <c r="E392" s="51"/>
    </row>
    <row r="393" spans="1:5">
      <c r="A393" s="54">
        <v>2050902</v>
      </c>
      <c r="B393" s="190" t="s">
        <v>308</v>
      </c>
      <c r="C393" s="51"/>
      <c r="D393" s="51">
        <f>VLOOKUP(A393,'[1]L02'!$A$6:$C$1327,3,0)</f>
        <v>0</v>
      </c>
      <c r="E393" s="51"/>
    </row>
    <row r="394" spans="1:5">
      <c r="A394" s="54">
        <v>2050903</v>
      </c>
      <c r="B394" s="190" t="s">
        <v>309</v>
      </c>
      <c r="C394" s="51"/>
      <c r="D394" s="51">
        <f>VLOOKUP(A394,'[1]L02'!$A$6:$C$1327,3,0)</f>
        <v>0</v>
      </c>
      <c r="E394" s="51"/>
    </row>
    <row r="395" spans="1:5">
      <c r="A395" s="54">
        <v>2050904</v>
      </c>
      <c r="B395" s="186" t="s">
        <v>310</v>
      </c>
      <c r="C395" s="51"/>
      <c r="D395" s="51">
        <f>VLOOKUP(A395,'[1]L02'!$A$6:$C$1327,3,0)</f>
        <v>0</v>
      </c>
      <c r="E395" s="51"/>
    </row>
    <row r="396" spans="1:5">
      <c r="A396" s="54">
        <v>2050905</v>
      </c>
      <c r="B396" s="187" t="s">
        <v>311</v>
      </c>
      <c r="C396" s="51"/>
      <c r="D396" s="51">
        <f>VLOOKUP(A396,'[1]L02'!$A$6:$C$1327,3,0)</f>
        <v>0</v>
      </c>
      <c r="E396" s="51"/>
    </row>
    <row r="397" spans="1:5">
      <c r="A397" s="54">
        <v>2050999</v>
      </c>
      <c r="B397" s="187" t="s">
        <v>312</v>
      </c>
      <c r="C397" s="51"/>
      <c r="D397" s="51">
        <f>VLOOKUP(A397,'[1]L02'!$A$6:$C$1327,3,0)</f>
        <v>200</v>
      </c>
      <c r="E397" s="51">
        <v>1000</v>
      </c>
    </row>
    <row r="398" s="68" customFormat="1" spans="1:5">
      <c r="A398" s="196">
        <v>20599</v>
      </c>
      <c r="B398" s="187" t="s">
        <v>313</v>
      </c>
      <c r="C398" s="51">
        <f>SUM(C399)</f>
        <v>27682</v>
      </c>
      <c r="D398" s="51">
        <f>SUM(D399)</f>
        <v>1</v>
      </c>
      <c r="E398" s="51">
        <f>SUM(E399)</f>
        <v>8751</v>
      </c>
    </row>
    <row r="399" spans="1:5">
      <c r="A399" s="54">
        <v>2059999</v>
      </c>
      <c r="B399" s="187" t="s">
        <v>314</v>
      </c>
      <c r="C399" s="51">
        <v>27682</v>
      </c>
      <c r="D399" s="51">
        <f>VLOOKUP(A399,'[1]L02'!$A$6:$C$1327,3,0)</f>
        <v>1</v>
      </c>
      <c r="E399" s="51">
        <v>8751</v>
      </c>
    </row>
    <row r="400" s="68" customFormat="1" spans="1:5">
      <c r="A400" s="54">
        <v>206</v>
      </c>
      <c r="B400" s="186" t="s">
        <v>315</v>
      </c>
      <c r="C400" s="51">
        <f>SUM(C401:C455)/2</f>
        <v>2844</v>
      </c>
      <c r="D400" s="51">
        <f>SUM(D401:D455)/2</f>
        <v>4428</v>
      </c>
      <c r="E400" s="51">
        <f>SUM(E401:E455)/2</f>
        <v>4283</v>
      </c>
    </row>
    <row r="401" s="68" customFormat="1" spans="1:5">
      <c r="A401" s="54">
        <v>20601</v>
      </c>
      <c r="B401" s="190" t="s">
        <v>316</v>
      </c>
      <c r="C401" s="51">
        <f>SUM(C402:C405)</f>
        <v>0</v>
      </c>
      <c r="D401" s="51">
        <f>SUM(D402:D405)</f>
        <v>4251</v>
      </c>
      <c r="E401" s="51">
        <f>SUM(E402:E405)</f>
        <v>183</v>
      </c>
    </row>
    <row r="402" spans="1:5">
      <c r="A402" s="54">
        <v>2060101</v>
      </c>
      <c r="B402" s="187" t="s">
        <v>65</v>
      </c>
      <c r="C402" s="51"/>
      <c r="D402" s="51">
        <f>VLOOKUP(A402,'[1]L02'!$A$6:$C$1327,3,0)</f>
        <v>2588</v>
      </c>
      <c r="E402" s="51">
        <v>126</v>
      </c>
    </row>
    <row r="403" spans="1:5">
      <c r="A403" s="54">
        <v>2060102</v>
      </c>
      <c r="B403" s="187" t="s">
        <v>66</v>
      </c>
      <c r="C403" s="51"/>
      <c r="D403" s="51">
        <f>VLOOKUP(A403,'[1]L02'!$A$6:$C$1327,3,0)</f>
        <v>1657</v>
      </c>
      <c r="E403" s="51"/>
    </row>
    <row r="404" spans="1:5">
      <c r="A404" s="54">
        <v>2060103</v>
      </c>
      <c r="B404" s="187" t="s">
        <v>67</v>
      </c>
      <c r="C404" s="51"/>
      <c r="D404" s="51">
        <f>VLOOKUP(A404,'[1]L02'!$A$6:$C$1327,3,0)</f>
        <v>0</v>
      </c>
      <c r="E404" s="51"/>
    </row>
    <row r="405" spans="1:5">
      <c r="A405" s="54">
        <v>2060199</v>
      </c>
      <c r="B405" s="190" t="s">
        <v>317</v>
      </c>
      <c r="C405" s="51"/>
      <c r="D405" s="51">
        <f>VLOOKUP(A405,'[1]L02'!$A$6:$C$1327,3,0)</f>
        <v>6</v>
      </c>
      <c r="E405" s="51">
        <v>57</v>
      </c>
    </row>
    <row r="406" s="68" customFormat="1" spans="1:5">
      <c r="A406" s="54">
        <v>20602</v>
      </c>
      <c r="B406" s="187" t="s">
        <v>318</v>
      </c>
      <c r="C406" s="51">
        <f>SUM(C407:C414)</f>
        <v>0</v>
      </c>
      <c r="D406" s="51">
        <f>SUM(D407:D414)</f>
        <v>0</v>
      </c>
      <c r="E406" s="51">
        <f>SUM(E407:E414)</f>
        <v>0</v>
      </c>
    </row>
    <row r="407" spans="1:5">
      <c r="A407" s="54">
        <v>2060201</v>
      </c>
      <c r="B407" s="187" t="s">
        <v>319</v>
      </c>
      <c r="C407" s="51"/>
      <c r="D407" s="51">
        <f>VLOOKUP(A407,'[1]L02'!$A$6:$C$1327,3,0)</f>
        <v>0</v>
      </c>
      <c r="E407" s="51"/>
    </row>
    <row r="408" spans="1:5">
      <c r="A408" s="54">
        <v>2060203</v>
      </c>
      <c r="B408" s="186" t="s">
        <v>320</v>
      </c>
      <c r="C408" s="51"/>
      <c r="D408" s="51">
        <f>VLOOKUP(A408,'[1]L02'!$A$6:$C$1327,3,0)</f>
        <v>0</v>
      </c>
      <c r="E408" s="51"/>
    </row>
    <row r="409" spans="1:5">
      <c r="A409" s="54">
        <v>2060204</v>
      </c>
      <c r="B409" s="187" t="s">
        <v>321</v>
      </c>
      <c r="C409" s="51"/>
      <c r="D409" s="51">
        <f>VLOOKUP(A409,'[1]L02'!$A$6:$C$1327,3,0)</f>
        <v>0</v>
      </c>
      <c r="E409" s="51"/>
    </row>
    <row r="410" spans="1:5">
      <c r="A410" s="54">
        <v>2060205</v>
      </c>
      <c r="B410" s="187" t="s">
        <v>322</v>
      </c>
      <c r="C410" s="51"/>
      <c r="D410" s="51">
        <f>VLOOKUP(A410,'[1]L02'!$A$6:$C$1327,3,0)</f>
        <v>0</v>
      </c>
      <c r="E410" s="51"/>
    </row>
    <row r="411" spans="1:5">
      <c r="A411" s="54">
        <v>2060206</v>
      </c>
      <c r="B411" s="187" t="s">
        <v>323</v>
      </c>
      <c r="C411" s="51"/>
      <c r="D411" s="51">
        <f>VLOOKUP(A411,'[1]L02'!$A$6:$C$1327,3,0)</f>
        <v>0</v>
      </c>
      <c r="E411" s="51"/>
    </row>
    <row r="412" spans="1:5">
      <c r="A412" s="54">
        <v>2060207</v>
      </c>
      <c r="B412" s="190" t="s">
        <v>324</v>
      </c>
      <c r="C412" s="51"/>
      <c r="D412" s="51">
        <f>VLOOKUP(A412,'[1]L02'!$A$6:$C$1327,3,0)</f>
        <v>0</v>
      </c>
      <c r="E412" s="51"/>
    </row>
    <row r="413" spans="1:5">
      <c r="A413" s="54">
        <v>2060208</v>
      </c>
      <c r="B413" s="190" t="s">
        <v>325</v>
      </c>
      <c r="C413" s="51"/>
      <c r="D413" s="51">
        <f>VLOOKUP(A413,'[1]L02'!$A$6:$C$1327,3,0)</f>
        <v>0</v>
      </c>
      <c r="E413" s="51"/>
    </row>
    <row r="414" spans="1:5">
      <c r="A414" s="54">
        <v>2060299</v>
      </c>
      <c r="B414" s="190" t="s">
        <v>326</v>
      </c>
      <c r="C414" s="51"/>
      <c r="D414" s="51">
        <f>VLOOKUP(A414,'[1]L02'!$A$6:$C$1327,3,0)</f>
        <v>0</v>
      </c>
      <c r="E414" s="51"/>
    </row>
    <row r="415" s="68" customFormat="1" spans="1:5">
      <c r="A415" s="54">
        <v>20603</v>
      </c>
      <c r="B415" s="190" t="s">
        <v>327</v>
      </c>
      <c r="C415" s="51">
        <f>SUM(C416:C420)</f>
        <v>0</v>
      </c>
      <c r="D415" s="51">
        <f>SUM(D416:D420)</f>
        <v>177</v>
      </c>
      <c r="E415" s="51">
        <f>SUM(E416:E420)</f>
        <v>0</v>
      </c>
    </row>
    <row r="416" spans="1:5">
      <c r="A416" s="54">
        <v>2060301</v>
      </c>
      <c r="B416" s="187" t="s">
        <v>319</v>
      </c>
      <c r="C416" s="51"/>
      <c r="D416" s="51">
        <f>VLOOKUP(A416,'[1]L02'!$A$6:$C$1327,3,0)</f>
        <v>0</v>
      </c>
      <c r="E416" s="51"/>
    </row>
    <row r="417" spans="1:5">
      <c r="A417" s="54">
        <v>2060302</v>
      </c>
      <c r="B417" s="187" t="s">
        <v>328</v>
      </c>
      <c r="C417" s="51"/>
      <c r="D417" s="51">
        <f>VLOOKUP(A417,'[1]L02'!$A$6:$C$1327,3,0)</f>
        <v>0</v>
      </c>
      <c r="E417" s="51"/>
    </row>
    <row r="418" spans="1:5">
      <c r="A418" s="54">
        <v>2060303</v>
      </c>
      <c r="B418" s="187" t="s">
        <v>329</v>
      </c>
      <c r="C418" s="51"/>
      <c r="D418" s="51">
        <f>VLOOKUP(A418,'[1]L02'!$A$6:$C$1327,3,0)</f>
        <v>0</v>
      </c>
      <c r="E418" s="51"/>
    </row>
    <row r="419" spans="1:5">
      <c r="A419" s="54">
        <v>2060304</v>
      </c>
      <c r="B419" s="190" t="s">
        <v>330</v>
      </c>
      <c r="C419" s="51"/>
      <c r="D419" s="51">
        <f>VLOOKUP(A419,'[1]L02'!$A$6:$C$1327,3,0)</f>
        <v>0</v>
      </c>
      <c r="E419" s="51"/>
    </row>
    <row r="420" spans="1:5">
      <c r="A420" s="54">
        <v>2060399</v>
      </c>
      <c r="B420" s="190" t="s">
        <v>331</v>
      </c>
      <c r="C420" s="51"/>
      <c r="D420" s="51">
        <f>VLOOKUP(A420,'[1]L02'!$A$6:$C$1327,3,0)</f>
        <v>177</v>
      </c>
      <c r="E420" s="51"/>
    </row>
    <row r="421" s="68" customFormat="1" spans="1:5">
      <c r="A421" s="54">
        <v>20604</v>
      </c>
      <c r="B421" s="190" t="s">
        <v>332</v>
      </c>
      <c r="C421" s="51">
        <f>SUM(C422:C425)</f>
        <v>1631</v>
      </c>
      <c r="D421" s="51">
        <f>SUM(D422:D425)</f>
        <v>0</v>
      </c>
      <c r="E421" s="51">
        <f>SUM(E422:E425)</f>
        <v>4100</v>
      </c>
    </row>
    <row r="422" spans="1:5">
      <c r="A422" s="54">
        <v>2060401</v>
      </c>
      <c r="B422" s="186" t="s">
        <v>319</v>
      </c>
      <c r="C422" s="51"/>
      <c r="D422" s="51">
        <f>VLOOKUP(A422,'[1]L02'!$A$6:$C$1327,3,0)</f>
        <v>0</v>
      </c>
      <c r="E422" s="51"/>
    </row>
    <row r="423" spans="1:5">
      <c r="A423" s="54">
        <v>2060404</v>
      </c>
      <c r="B423" s="187" t="s">
        <v>333</v>
      </c>
      <c r="C423" s="51"/>
      <c r="D423" s="51">
        <f>VLOOKUP(A423,'[1]L02'!$A$6:$C$1327,3,0)</f>
        <v>0</v>
      </c>
      <c r="E423" s="51"/>
    </row>
    <row r="424" spans="1:5">
      <c r="A424" s="54">
        <v>2060405</v>
      </c>
      <c r="B424" s="187" t="s">
        <v>334</v>
      </c>
      <c r="C424" s="51"/>
      <c r="D424" s="51">
        <f>VLOOKUP(A424,'[1]L02'!$A$6:$C$1327,3,0)</f>
        <v>0</v>
      </c>
      <c r="E424" s="51"/>
    </row>
    <row r="425" spans="1:5">
      <c r="A425" s="54">
        <v>2060499</v>
      </c>
      <c r="B425" s="190" t="s">
        <v>335</v>
      </c>
      <c r="C425" s="51">
        <v>1631</v>
      </c>
      <c r="D425" s="51">
        <f>VLOOKUP(A425,'[1]L02'!$A$6:$C$1327,3,0)</f>
        <v>0</v>
      </c>
      <c r="E425" s="51">
        <v>4100</v>
      </c>
    </row>
    <row r="426" s="68" customFormat="1" spans="1:5">
      <c r="A426" s="54">
        <v>20605</v>
      </c>
      <c r="B426" s="190" t="s">
        <v>336</v>
      </c>
      <c r="C426" s="51">
        <f>SUM(C427:C430)</f>
        <v>0</v>
      </c>
      <c r="D426" s="51">
        <f>SUM(D427:D430)</f>
        <v>0</v>
      </c>
      <c r="E426" s="51">
        <f>SUM(E427:E430)</f>
        <v>0</v>
      </c>
    </row>
    <row r="427" spans="1:5">
      <c r="A427" s="54">
        <v>2060501</v>
      </c>
      <c r="B427" s="190" t="s">
        <v>319</v>
      </c>
      <c r="C427" s="51"/>
      <c r="D427" s="51">
        <f>VLOOKUP(A427,'[1]L02'!$A$6:$C$1327,3,0)</f>
        <v>0</v>
      </c>
      <c r="E427" s="51"/>
    </row>
    <row r="428" spans="1:5">
      <c r="A428" s="54">
        <v>2060502</v>
      </c>
      <c r="B428" s="187" t="s">
        <v>337</v>
      </c>
      <c r="C428" s="51"/>
      <c r="D428" s="51">
        <f>VLOOKUP(A428,'[1]L02'!$A$6:$C$1327,3,0)</f>
        <v>0</v>
      </c>
      <c r="E428" s="51"/>
    </row>
    <row r="429" spans="1:5">
      <c r="A429" s="54">
        <v>2060503</v>
      </c>
      <c r="B429" s="187" t="s">
        <v>338</v>
      </c>
      <c r="C429" s="51"/>
      <c r="D429" s="51">
        <f>VLOOKUP(A429,'[1]L02'!$A$6:$C$1327,3,0)</f>
        <v>0</v>
      </c>
      <c r="E429" s="51"/>
    </row>
    <row r="430" spans="1:5">
      <c r="A430" s="54">
        <v>2060599</v>
      </c>
      <c r="B430" s="187" t="s">
        <v>339</v>
      </c>
      <c r="C430" s="51"/>
      <c r="D430" s="51">
        <f>VLOOKUP(A430,'[1]L02'!$A$6:$C$1327,3,0)</f>
        <v>0</v>
      </c>
      <c r="E430" s="51"/>
    </row>
    <row r="431" s="68" customFormat="1" spans="1:5">
      <c r="A431" s="54">
        <v>20606</v>
      </c>
      <c r="B431" s="190" t="s">
        <v>340</v>
      </c>
      <c r="C431" s="51">
        <f>SUM(C432:C435)</f>
        <v>0</v>
      </c>
      <c r="D431" s="51">
        <f>SUM(D432:D435)</f>
        <v>0</v>
      </c>
      <c r="E431" s="51">
        <f>SUM(E432:E435)</f>
        <v>0</v>
      </c>
    </row>
    <row r="432" spans="1:5">
      <c r="A432" s="54">
        <v>2060601</v>
      </c>
      <c r="B432" s="190" t="s">
        <v>341</v>
      </c>
      <c r="C432" s="51"/>
      <c r="D432" s="51">
        <f>VLOOKUP(A432,'[1]L02'!$A$6:$C$1327,3,0)</f>
        <v>0</v>
      </c>
      <c r="E432" s="51"/>
    </row>
    <row r="433" spans="1:5">
      <c r="A433" s="54">
        <v>2060602</v>
      </c>
      <c r="B433" s="190" t="s">
        <v>342</v>
      </c>
      <c r="C433" s="51"/>
      <c r="D433" s="51">
        <f>VLOOKUP(A433,'[1]L02'!$A$6:$C$1327,3,0)</f>
        <v>0</v>
      </c>
      <c r="E433" s="51"/>
    </row>
    <row r="434" spans="1:5">
      <c r="A434" s="54">
        <v>2060603</v>
      </c>
      <c r="B434" s="190" t="s">
        <v>343</v>
      </c>
      <c r="C434" s="51"/>
      <c r="D434" s="51">
        <f>VLOOKUP(A434,'[1]L02'!$A$6:$C$1327,3,0)</f>
        <v>0</v>
      </c>
      <c r="E434" s="51"/>
    </row>
    <row r="435" spans="1:5">
      <c r="A435" s="54">
        <v>2060699</v>
      </c>
      <c r="B435" s="190" t="s">
        <v>344</v>
      </c>
      <c r="C435" s="51"/>
      <c r="D435" s="51">
        <f>VLOOKUP(A435,'[1]L02'!$A$6:$C$1327,3,0)</f>
        <v>0</v>
      </c>
      <c r="E435" s="51"/>
    </row>
    <row r="436" s="68" customFormat="1" spans="1:5">
      <c r="A436" s="54">
        <v>20607</v>
      </c>
      <c r="B436" s="187" t="s">
        <v>345</v>
      </c>
      <c r="C436" s="51">
        <f>SUM(C437:C442)</f>
        <v>143</v>
      </c>
      <c r="D436" s="51">
        <f>SUM(D437:D442)</f>
        <v>0</v>
      </c>
      <c r="E436" s="51">
        <f>SUM(E437:E442)</f>
        <v>0</v>
      </c>
    </row>
    <row r="437" spans="1:5">
      <c r="A437" s="54">
        <v>2060701</v>
      </c>
      <c r="B437" s="187" t="s">
        <v>319</v>
      </c>
      <c r="C437" s="51">
        <v>55</v>
      </c>
      <c r="D437" s="51">
        <f>VLOOKUP(A437,'[1]L02'!$A$6:$C$1327,3,0)</f>
        <v>0</v>
      </c>
      <c r="E437" s="51"/>
    </row>
    <row r="438" spans="1:5">
      <c r="A438" s="54">
        <v>2060702</v>
      </c>
      <c r="B438" s="190" t="s">
        <v>346</v>
      </c>
      <c r="C438" s="51"/>
      <c r="D438" s="51">
        <f>VLOOKUP(A438,'[1]L02'!$A$6:$C$1327,3,0)</f>
        <v>0</v>
      </c>
      <c r="E438" s="51"/>
    </row>
    <row r="439" spans="1:5">
      <c r="A439" s="54">
        <v>2060703</v>
      </c>
      <c r="B439" s="190" t="s">
        <v>347</v>
      </c>
      <c r="C439" s="51"/>
      <c r="D439" s="51">
        <f>VLOOKUP(A439,'[1]L02'!$A$6:$C$1327,3,0)</f>
        <v>0</v>
      </c>
      <c r="E439" s="51"/>
    </row>
    <row r="440" spans="1:5">
      <c r="A440" s="54">
        <v>2060704</v>
      </c>
      <c r="B440" s="190" t="s">
        <v>348</v>
      </c>
      <c r="C440" s="51"/>
      <c r="D440" s="51">
        <f>VLOOKUP(A440,'[1]L02'!$A$6:$C$1327,3,0)</f>
        <v>0</v>
      </c>
      <c r="E440" s="51"/>
    </row>
    <row r="441" spans="1:5">
      <c r="A441" s="54">
        <v>2060705</v>
      </c>
      <c r="B441" s="187" t="s">
        <v>349</v>
      </c>
      <c r="C441" s="51"/>
      <c r="D441" s="51">
        <f>VLOOKUP(A441,'[1]L02'!$A$6:$C$1327,3,0)</f>
        <v>0</v>
      </c>
      <c r="E441" s="51"/>
    </row>
    <row r="442" spans="1:5">
      <c r="A442" s="54">
        <v>2060799</v>
      </c>
      <c r="B442" s="187" t="s">
        <v>350</v>
      </c>
      <c r="C442" s="51">
        <v>88</v>
      </c>
      <c r="D442" s="51">
        <f>VLOOKUP(A442,'[1]L02'!$A$6:$C$1327,3,0)</f>
        <v>0</v>
      </c>
      <c r="E442" s="51"/>
    </row>
    <row r="443" s="68" customFormat="1" spans="1:5">
      <c r="A443" s="54">
        <v>20608</v>
      </c>
      <c r="B443" s="187" t="s">
        <v>351</v>
      </c>
      <c r="C443" s="51">
        <f>SUM(C444:C446)</f>
        <v>0</v>
      </c>
      <c r="D443" s="51">
        <f>SUM(D444:D446)</f>
        <v>0</v>
      </c>
      <c r="E443" s="51">
        <f>SUM(E444:E446)</f>
        <v>0</v>
      </c>
    </row>
    <row r="444" spans="1:5">
      <c r="A444" s="54">
        <v>2060801</v>
      </c>
      <c r="B444" s="190" t="s">
        <v>352</v>
      </c>
      <c r="C444" s="51"/>
      <c r="D444" s="51">
        <f>VLOOKUP(A444,'[1]L02'!$A$6:$C$1327,3,0)</f>
        <v>0</v>
      </c>
      <c r="E444" s="51"/>
    </row>
    <row r="445" spans="1:5">
      <c r="A445" s="54">
        <v>2060802</v>
      </c>
      <c r="B445" s="190" t="s">
        <v>353</v>
      </c>
      <c r="C445" s="51"/>
      <c r="D445" s="51">
        <f>VLOOKUP(A445,'[1]L02'!$A$6:$C$1327,3,0)</f>
        <v>0</v>
      </c>
      <c r="E445" s="51"/>
    </row>
    <row r="446" spans="1:5">
      <c r="A446" s="54">
        <v>2060899</v>
      </c>
      <c r="B446" s="190" t="s">
        <v>354</v>
      </c>
      <c r="C446" s="51"/>
      <c r="D446" s="51">
        <f>VLOOKUP(A446,'[1]L02'!$A$6:$C$1327,3,0)</f>
        <v>0</v>
      </c>
      <c r="E446" s="51"/>
    </row>
    <row r="447" s="68" customFormat="1" spans="1:5">
      <c r="A447" s="54">
        <v>20609</v>
      </c>
      <c r="B447" s="186" t="s">
        <v>355</v>
      </c>
      <c r="C447" s="51">
        <f>SUM(C448:C450)</f>
        <v>0</v>
      </c>
      <c r="D447" s="51">
        <f>SUM(D448:D450)</f>
        <v>0</v>
      </c>
      <c r="E447" s="51">
        <f>SUM(E448:E450)</f>
        <v>0</v>
      </c>
    </row>
    <row r="448" spans="1:5">
      <c r="A448" s="54">
        <v>2060901</v>
      </c>
      <c r="B448" s="190" t="s">
        <v>356</v>
      </c>
      <c r="C448" s="51"/>
      <c r="D448" s="51">
        <f>VLOOKUP(A448,'[1]L02'!$A$6:$C$1327,3,0)</f>
        <v>0</v>
      </c>
      <c r="E448" s="51"/>
    </row>
    <row r="449" spans="1:5">
      <c r="A449" s="54">
        <v>2060902</v>
      </c>
      <c r="B449" s="190" t="s">
        <v>357</v>
      </c>
      <c r="C449" s="51"/>
      <c r="D449" s="51">
        <f>VLOOKUP(A449,'[1]L02'!$A$6:$C$1327,3,0)</f>
        <v>0</v>
      </c>
      <c r="E449" s="51"/>
    </row>
    <row r="450" spans="1:5">
      <c r="A450" s="54">
        <v>2060999</v>
      </c>
      <c r="B450" s="190" t="s">
        <v>358</v>
      </c>
      <c r="C450" s="51"/>
      <c r="D450" s="51">
        <f>VLOOKUP(A450,'[1]L02'!$A$6:$C$1327,3,0)</f>
        <v>0</v>
      </c>
      <c r="E450" s="51"/>
    </row>
    <row r="451" s="68" customFormat="1" spans="1:5">
      <c r="A451" s="54">
        <v>20699</v>
      </c>
      <c r="B451" s="187" t="s">
        <v>359</v>
      </c>
      <c r="C451" s="51">
        <f>SUM(C452:C455)</f>
        <v>1070</v>
      </c>
      <c r="D451" s="51">
        <f>SUM(D452:D455)</f>
        <v>0</v>
      </c>
      <c r="E451" s="51">
        <f>SUM(E452:E455)</f>
        <v>0</v>
      </c>
    </row>
    <row r="452" spans="1:5">
      <c r="A452" s="54">
        <v>2069901</v>
      </c>
      <c r="B452" s="187" t="s">
        <v>360</v>
      </c>
      <c r="C452" s="51"/>
      <c r="D452" s="51">
        <f>VLOOKUP(A452,'[1]L02'!$A$6:$C$1327,3,0)</f>
        <v>0</v>
      </c>
      <c r="E452" s="51"/>
    </row>
    <row r="453" spans="1:5">
      <c r="A453" s="54">
        <v>2069902</v>
      </c>
      <c r="B453" s="190" t="s">
        <v>361</v>
      </c>
      <c r="C453" s="51"/>
      <c r="D453" s="51">
        <f>VLOOKUP(A453,'[1]L02'!$A$6:$C$1327,3,0)</f>
        <v>0</v>
      </c>
      <c r="E453" s="51"/>
    </row>
    <row r="454" spans="1:5">
      <c r="A454" s="54">
        <v>2069903</v>
      </c>
      <c r="B454" s="190" t="s">
        <v>362</v>
      </c>
      <c r="C454" s="51"/>
      <c r="D454" s="51">
        <f>VLOOKUP(A454,'[1]L02'!$A$6:$C$1327,3,0)</f>
        <v>0</v>
      </c>
      <c r="E454" s="51"/>
    </row>
    <row r="455" spans="1:5">
      <c r="A455" s="54">
        <v>2069999</v>
      </c>
      <c r="B455" s="190" t="s">
        <v>363</v>
      </c>
      <c r="C455" s="51">
        <v>1070</v>
      </c>
      <c r="D455" s="51">
        <f>VLOOKUP(A455,'[1]L02'!$A$6:$C$1327,3,0)</f>
        <v>0</v>
      </c>
      <c r="E455" s="51"/>
    </row>
    <row r="456" s="68" customFormat="1" spans="1:5">
      <c r="A456" s="54">
        <v>207</v>
      </c>
      <c r="B456" s="186" t="s">
        <v>364</v>
      </c>
      <c r="C456" s="51">
        <f>SUM(C457:C512)/2</f>
        <v>3614</v>
      </c>
      <c r="D456" s="51">
        <f>SUM(D457:D512)/2</f>
        <v>3164</v>
      </c>
      <c r="E456" s="51">
        <f>SUM(E457:E512)/2</f>
        <v>3304</v>
      </c>
    </row>
    <row r="457" s="68" customFormat="1" spans="1:5">
      <c r="A457" s="54">
        <v>20701</v>
      </c>
      <c r="B457" s="186" t="s">
        <v>365</v>
      </c>
      <c r="C457" s="51">
        <f>SUM(C458:C472)</f>
        <v>2619</v>
      </c>
      <c r="D457" s="51">
        <f>SUM(D458:D472)</f>
        <v>1779</v>
      </c>
      <c r="E457" s="51">
        <f>SUM(E458:E472)</f>
        <v>1404</v>
      </c>
    </row>
    <row r="458" spans="1:5">
      <c r="A458" s="54">
        <v>2070101</v>
      </c>
      <c r="B458" s="186" t="s">
        <v>65</v>
      </c>
      <c r="C458" s="188">
        <v>914</v>
      </c>
      <c r="D458" s="51">
        <f>VLOOKUP(A458,'[1]L02'!$A$6:$C$1327,3,0)</f>
        <v>638</v>
      </c>
      <c r="E458" s="51">
        <v>1113</v>
      </c>
    </row>
    <row r="459" spans="1:5">
      <c r="A459" s="54">
        <v>2070102</v>
      </c>
      <c r="B459" s="186" t="s">
        <v>66</v>
      </c>
      <c r="C459" s="188">
        <v>80</v>
      </c>
      <c r="D459" s="51">
        <f>VLOOKUP(A459,'[1]L02'!$A$6:$C$1327,3,0)</f>
        <v>471</v>
      </c>
      <c r="E459" s="51"/>
    </row>
    <row r="460" spans="1:5">
      <c r="A460" s="54">
        <v>2070103</v>
      </c>
      <c r="B460" s="186" t="s">
        <v>67</v>
      </c>
      <c r="C460" s="188"/>
      <c r="D460" s="51">
        <f>VLOOKUP(A460,'[1]L02'!$A$6:$C$1327,3,0)</f>
        <v>0</v>
      </c>
      <c r="E460" s="51"/>
    </row>
    <row r="461" spans="1:5">
      <c r="A461" s="54">
        <v>2070104</v>
      </c>
      <c r="B461" s="186" t="s">
        <v>366</v>
      </c>
      <c r="C461" s="188"/>
      <c r="D461" s="51">
        <f>VLOOKUP(A461,'[1]L02'!$A$6:$C$1327,3,0)</f>
        <v>0</v>
      </c>
      <c r="E461" s="51"/>
    </row>
    <row r="462" spans="1:5">
      <c r="A462" s="54">
        <v>2070105</v>
      </c>
      <c r="B462" s="186" t="s">
        <v>367</v>
      </c>
      <c r="C462" s="188"/>
      <c r="D462" s="51">
        <f>VLOOKUP(A462,'[1]L02'!$A$6:$C$1327,3,0)</f>
        <v>0</v>
      </c>
      <c r="E462" s="51"/>
    </row>
    <row r="463" spans="1:5">
      <c r="A463" s="54">
        <v>2070106</v>
      </c>
      <c r="B463" s="186" t="s">
        <v>368</v>
      </c>
      <c r="C463" s="188"/>
      <c r="D463" s="51">
        <f>VLOOKUP(A463,'[1]L02'!$A$6:$C$1327,3,0)</f>
        <v>0</v>
      </c>
      <c r="E463" s="51"/>
    </row>
    <row r="464" spans="1:5">
      <c r="A464" s="54">
        <v>2070107</v>
      </c>
      <c r="B464" s="186" t="s">
        <v>369</v>
      </c>
      <c r="C464" s="188">
        <v>12</v>
      </c>
      <c r="D464" s="51">
        <f>VLOOKUP(A464,'[1]L02'!$A$6:$C$1327,3,0)</f>
        <v>21</v>
      </c>
      <c r="E464" s="51"/>
    </row>
    <row r="465" spans="1:5">
      <c r="A465" s="54">
        <v>2070108</v>
      </c>
      <c r="B465" s="186" t="s">
        <v>370</v>
      </c>
      <c r="C465" s="188"/>
      <c r="D465" s="51">
        <f>VLOOKUP(A465,'[1]L02'!$A$6:$C$1327,3,0)</f>
        <v>33</v>
      </c>
      <c r="E465" s="51">
        <v>92</v>
      </c>
    </row>
    <row r="466" spans="1:5">
      <c r="A466" s="54">
        <v>2070109</v>
      </c>
      <c r="B466" s="186" t="s">
        <v>371</v>
      </c>
      <c r="C466" s="188">
        <v>2</v>
      </c>
      <c r="D466" s="51">
        <f>VLOOKUP(A466,'[1]L02'!$A$6:$C$1327,3,0)</f>
        <v>134</v>
      </c>
      <c r="E466" s="51">
        <v>134</v>
      </c>
    </row>
    <row r="467" spans="1:5">
      <c r="A467" s="54">
        <v>2070110</v>
      </c>
      <c r="B467" s="186" t="s">
        <v>372</v>
      </c>
      <c r="C467" s="188"/>
      <c r="D467" s="51">
        <f>VLOOKUP(A467,'[1]L02'!$A$6:$C$1327,3,0)</f>
        <v>0</v>
      </c>
      <c r="E467" s="51"/>
    </row>
    <row r="468" spans="1:5">
      <c r="A468" s="54">
        <v>2070111</v>
      </c>
      <c r="B468" s="186" t="s">
        <v>373</v>
      </c>
      <c r="C468" s="188">
        <v>83</v>
      </c>
      <c r="D468" s="51">
        <f>VLOOKUP(A468,'[1]L02'!$A$6:$C$1327,3,0)</f>
        <v>84</v>
      </c>
      <c r="E468" s="51">
        <v>65</v>
      </c>
    </row>
    <row r="469" spans="1:5">
      <c r="A469" s="54">
        <v>2070112</v>
      </c>
      <c r="B469" s="186" t="s">
        <v>374</v>
      </c>
      <c r="C469" s="188">
        <v>1</v>
      </c>
      <c r="D469" s="51">
        <f>VLOOKUP(A469,'[1]L02'!$A$6:$C$1327,3,0)</f>
        <v>2</v>
      </c>
      <c r="E469" s="51"/>
    </row>
    <row r="470" spans="1:5">
      <c r="A470" s="54">
        <v>2070113</v>
      </c>
      <c r="B470" s="186" t="s">
        <v>375</v>
      </c>
      <c r="C470" s="188">
        <v>57</v>
      </c>
      <c r="D470" s="51">
        <f>VLOOKUP(A470,'[1]L02'!$A$6:$C$1327,3,0)</f>
        <v>0</v>
      </c>
      <c r="E470" s="51"/>
    </row>
    <row r="471" spans="1:5">
      <c r="A471" s="54">
        <v>2070114</v>
      </c>
      <c r="B471" s="186" t="s">
        <v>376</v>
      </c>
      <c r="C471" s="188">
        <v>71</v>
      </c>
      <c r="D471" s="51">
        <f>VLOOKUP(A471,'[1]L02'!$A$6:$C$1327,3,0)</f>
        <v>0</v>
      </c>
      <c r="E471" s="51"/>
    </row>
    <row r="472" spans="1:5">
      <c r="A472" s="54">
        <v>2070199</v>
      </c>
      <c r="B472" s="186" t="s">
        <v>377</v>
      </c>
      <c r="C472" s="188">
        <v>1399</v>
      </c>
      <c r="D472" s="51">
        <f>VLOOKUP(A472,'[1]L02'!$A$6:$C$1327,3,0)</f>
        <v>396</v>
      </c>
      <c r="E472" s="51"/>
    </row>
    <row r="473" s="68" customFormat="1" spans="1:5">
      <c r="A473" s="54">
        <v>20702</v>
      </c>
      <c r="B473" s="186" t="s">
        <v>378</v>
      </c>
      <c r="C473" s="51">
        <f>SUM(C474:C480)</f>
        <v>0</v>
      </c>
      <c r="D473" s="51">
        <f>SUM(D474:D480)</f>
        <v>1</v>
      </c>
      <c r="E473" s="51">
        <f>SUM(E474:E480)</f>
        <v>3</v>
      </c>
    </row>
    <row r="474" spans="1:5">
      <c r="A474" s="54">
        <v>2070201</v>
      </c>
      <c r="B474" s="186" t="s">
        <v>65</v>
      </c>
      <c r="C474" s="51"/>
      <c r="D474" s="51">
        <f>VLOOKUP(A474,'[1]L02'!$A$6:$C$1327,3,0)</f>
        <v>0</v>
      </c>
      <c r="E474" s="51"/>
    </row>
    <row r="475" spans="1:5">
      <c r="A475" s="54">
        <v>2070202</v>
      </c>
      <c r="B475" s="186" t="s">
        <v>66</v>
      </c>
      <c r="C475" s="51"/>
      <c r="D475" s="51">
        <f>VLOOKUP(A475,'[1]L02'!$A$6:$C$1327,3,0)</f>
        <v>0</v>
      </c>
      <c r="E475" s="51"/>
    </row>
    <row r="476" spans="1:5">
      <c r="A476" s="54">
        <v>2070203</v>
      </c>
      <c r="B476" s="186" t="s">
        <v>67</v>
      </c>
      <c r="C476" s="51"/>
      <c r="D476" s="51">
        <f>VLOOKUP(A476,'[1]L02'!$A$6:$C$1327,3,0)</f>
        <v>0</v>
      </c>
      <c r="E476" s="51"/>
    </row>
    <row r="477" spans="1:5">
      <c r="A477" s="54">
        <v>2070204</v>
      </c>
      <c r="B477" s="186" t="s">
        <v>379</v>
      </c>
      <c r="C477" s="51"/>
      <c r="D477" s="51">
        <f>VLOOKUP(A477,'[1]L02'!$A$6:$C$1327,3,0)</f>
        <v>1</v>
      </c>
      <c r="E477" s="51">
        <v>3</v>
      </c>
    </row>
    <row r="478" spans="1:5">
      <c r="A478" s="54">
        <v>2070205</v>
      </c>
      <c r="B478" s="186" t="s">
        <v>380</v>
      </c>
      <c r="C478" s="51"/>
      <c r="D478" s="51">
        <f>VLOOKUP(A478,'[1]L02'!$A$6:$C$1327,3,0)</f>
        <v>0</v>
      </c>
      <c r="E478" s="51"/>
    </row>
    <row r="479" spans="1:5">
      <c r="A479" s="54">
        <v>2070206</v>
      </c>
      <c r="B479" s="186" t="s">
        <v>381</v>
      </c>
      <c r="C479" s="51"/>
      <c r="D479" s="51">
        <f>VLOOKUP(A479,'[1]L02'!$A$6:$C$1327,3,0)</f>
        <v>0</v>
      </c>
      <c r="E479" s="51"/>
    </row>
    <row r="480" spans="1:5">
      <c r="A480" s="54">
        <v>2070299</v>
      </c>
      <c r="B480" s="186" t="s">
        <v>382</v>
      </c>
      <c r="C480" s="51"/>
      <c r="D480" s="51">
        <f>VLOOKUP(A480,'[1]L02'!$A$6:$C$1327,3,0)</f>
        <v>0</v>
      </c>
      <c r="E480" s="51"/>
    </row>
    <row r="481" s="68" customFormat="1" spans="1:5">
      <c r="A481" s="54">
        <v>20703</v>
      </c>
      <c r="B481" s="186" t="s">
        <v>383</v>
      </c>
      <c r="C481" s="51">
        <f>SUM(C482:C491)</f>
        <v>547</v>
      </c>
      <c r="D481" s="51">
        <f>SUM(D482:D491)</f>
        <v>1</v>
      </c>
      <c r="E481" s="51">
        <f>SUM(E482:E491)</f>
        <v>502</v>
      </c>
    </row>
    <row r="482" spans="1:5">
      <c r="A482" s="54">
        <v>2070301</v>
      </c>
      <c r="B482" s="186" t="s">
        <v>65</v>
      </c>
      <c r="C482" s="188"/>
      <c r="D482" s="51">
        <f>VLOOKUP(A482,'[1]L02'!$A$6:$C$1327,3,0)</f>
        <v>1</v>
      </c>
      <c r="E482" s="51"/>
    </row>
    <row r="483" spans="1:5">
      <c r="A483" s="54">
        <v>2070302</v>
      </c>
      <c r="B483" s="186" t="s">
        <v>66</v>
      </c>
      <c r="C483" s="188"/>
      <c r="D483" s="51">
        <f>VLOOKUP(A483,'[1]L02'!$A$6:$C$1327,3,0)</f>
        <v>0</v>
      </c>
      <c r="E483" s="51"/>
    </row>
    <row r="484" spans="1:5">
      <c r="A484" s="54">
        <v>2070303</v>
      </c>
      <c r="B484" s="186" t="s">
        <v>67</v>
      </c>
      <c r="C484" s="188"/>
      <c r="D484" s="51">
        <f>VLOOKUP(A484,'[1]L02'!$A$6:$C$1327,3,0)</f>
        <v>0</v>
      </c>
      <c r="E484" s="51"/>
    </row>
    <row r="485" spans="1:5">
      <c r="A485" s="54">
        <v>2070304</v>
      </c>
      <c r="B485" s="186" t="s">
        <v>384</v>
      </c>
      <c r="C485" s="188"/>
      <c r="D485" s="51">
        <f>VLOOKUP(A485,'[1]L02'!$A$6:$C$1327,3,0)</f>
        <v>0</v>
      </c>
      <c r="E485" s="51"/>
    </row>
    <row r="486" spans="1:5">
      <c r="A486" s="54">
        <v>2070305</v>
      </c>
      <c r="B486" s="186" t="s">
        <v>385</v>
      </c>
      <c r="C486" s="188"/>
      <c r="D486" s="51">
        <f>VLOOKUP(A486,'[1]L02'!$A$6:$C$1327,3,0)</f>
        <v>0</v>
      </c>
      <c r="E486" s="51"/>
    </row>
    <row r="487" spans="1:5">
      <c r="A487" s="54">
        <v>2070306</v>
      </c>
      <c r="B487" s="186" t="s">
        <v>386</v>
      </c>
      <c r="C487" s="188"/>
      <c r="D487" s="51">
        <f>VLOOKUP(A487,'[1]L02'!$A$6:$C$1327,3,0)</f>
        <v>0</v>
      </c>
      <c r="E487" s="51"/>
    </row>
    <row r="488" spans="1:5">
      <c r="A488" s="54">
        <v>2070307</v>
      </c>
      <c r="B488" s="186" t="s">
        <v>387</v>
      </c>
      <c r="C488" s="188">
        <v>532</v>
      </c>
      <c r="D488" s="51">
        <f>VLOOKUP(A488,'[1]L02'!$A$6:$C$1327,3,0)</f>
        <v>0</v>
      </c>
      <c r="E488" s="51">
        <v>502</v>
      </c>
    </row>
    <row r="489" spans="1:5">
      <c r="A489" s="54">
        <v>2070308</v>
      </c>
      <c r="B489" s="186" t="s">
        <v>388</v>
      </c>
      <c r="C489" s="188"/>
      <c r="D489" s="51">
        <f>VLOOKUP(A489,'[1]L02'!$A$6:$C$1327,3,0)</f>
        <v>0</v>
      </c>
      <c r="E489" s="51"/>
    </row>
    <row r="490" spans="1:5">
      <c r="A490" s="54">
        <v>2070309</v>
      </c>
      <c r="B490" s="186" t="s">
        <v>389</v>
      </c>
      <c r="C490" s="188"/>
      <c r="D490" s="51">
        <f>VLOOKUP(A490,'[1]L02'!$A$6:$C$1327,3,0)</f>
        <v>0</v>
      </c>
      <c r="E490" s="51"/>
    </row>
    <row r="491" spans="1:5">
      <c r="A491" s="54">
        <v>2070399</v>
      </c>
      <c r="B491" s="186" t="s">
        <v>390</v>
      </c>
      <c r="C491" s="188">
        <v>15</v>
      </c>
      <c r="D491" s="51">
        <f>VLOOKUP(A491,'[1]L02'!$A$6:$C$1327,3,0)</f>
        <v>0</v>
      </c>
      <c r="E491" s="51"/>
    </row>
    <row r="492" s="68" customFormat="1" spans="1:5">
      <c r="A492" s="54">
        <v>20706</v>
      </c>
      <c r="B492" s="186" t="s">
        <v>391</v>
      </c>
      <c r="C492" s="51">
        <f>SUM(C493:C500)</f>
        <v>0</v>
      </c>
      <c r="D492" s="51">
        <f>SUM(D493:D500)</f>
        <v>463</v>
      </c>
      <c r="E492" s="51">
        <f>SUM(E493:E500)</f>
        <v>590</v>
      </c>
    </row>
    <row r="493" spans="1:5">
      <c r="A493" s="54">
        <v>2070601</v>
      </c>
      <c r="B493" s="186" t="s">
        <v>65</v>
      </c>
      <c r="C493" s="51"/>
      <c r="D493" s="51">
        <f>VLOOKUP(A493,'[1]L02'!$A$6:$C$1327,3,0)</f>
        <v>438</v>
      </c>
      <c r="E493" s="51">
        <v>459</v>
      </c>
    </row>
    <row r="494" spans="1:5">
      <c r="A494" s="54">
        <v>2070602</v>
      </c>
      <c r="B494" s="186" t="s">
        <v>66</v>
      </c>
      <c r="C494" s="51"/>
      <c r="D494" s="51">
        <f>VLOOKUP(A494,'[1]L02'!$A$6:$C$1327,3,0)</f>
        <v>9</v>
      </c>
      <c r="E494" s="51"/>
    </row>
    <row r="495" spans="1:5">
      <c r="A495" s="54">
        <v>2070603</v>
      </c>
      <c r="B495" s="186" t="s">
        <v>67</v>
      </c>
      <c r="C495" s="51"/>
      <c r="D495" s="51">
        <f>VLOOKUP(A495,'[1]L02'!$A$6:$C$1327,3,0)</f>
        <v>0</v>
      </c>
      <c r="E495" s="51"/>
    </row>
    <row r="496" spans="1:5">
      <c r="A496" s="54">
        <v>2070604</v>
      </c>
      <c r="B496" s="186" t="s">
        <v>392</v>
      </c>
      <c r="C496" s="51"/>
      <c r="D496" s="51">
        <f>VLOOKUP(A496,'[1]L02'!$A$6:$C$1327,3,0)</f>
        <v>0</v>
      </c>
      <c r="E496" s="51"/>
    </row>
    <row r="497" spans="1:5">
      <c r="A497" s="54">
        <v>2070605</v>
      </c>
      <c r="B497" s="186" t="s">
        <v>393</v>
      </c>
      <c r="C497" s="51"/>
      <c r="D497" s="51">
        <f>VLOOKUP(A497,'[1]L02'!$A$6:$C$1327,3,0)</f>
        <v>0</v>
      </c>
      <c r="E497" s="51"/>
    </row>
    <row r="498" spans="1:5">
      <c r="A498" s="54">
        <v>2070606</v>
      </c>
      <c r="B498" s="186" t="s">
        <v>394</v>
      </c>
      <c r="C498" s="51"/>
      <c r="D498" s="51">
        <f>VLOOKUP(A498,'[1]L02'!$A$6:$C$1327,3,0)</f>
        <v>0</v>
      </c>
      <c r="E498" s="51"/>
    </row>
    <row r="499" spans="1:5">
      <c r="A499" s="54">
        <v>2070607</v>
      </c>
      <c r="B499" s="186" t="s">
        <v>395</v>
      </c>
      <c r="C499" s="51"/>
      <c r="D499" s="51">
        <f>VLOOKUP(A499,'[1]L02'!$A$6:$C$1327,3,0)</f>
        <v>16</v>
      </c>
      <c r="E499" s="51"/>
    </row>
    <row r="500" spans="1:5">
      <c r="A500" s="54">
        <v>2070699</v>
      </c>
      <c r="B500" s="186" t="s">
        <v>396</v>
      </c>
      <c r="C500" s="51"/>
      <c r="D500" s="51">
        <f>VLOOKUP(A500,'[1]L02'!$A$6:$C$1327,3,0)</f>
        <v>0</v>
      </c>
      <c r="E500" s="51">
        <v>131</v>
      </c>
    </row>
    <row r="501" s="68" customFormat="1" spans="1:5">
      <c r="A501" s="54">
        <v>20708</v>
      </c>
      <c r="B501" s="186" t="s">
        <v>397</v>
      </c>
      <c r="C501" s="51">
        <f>SUM(C502:C508)</f>
        <v>6</v>
      </c>
      <c r="D501" s="51">
        <f>SUM(D502:D508)</f>
        <v>172</v>
      </c>
      <c r="E501" s="51">
        <f>SUM(E502:E508)</f>
        <v>105</v>
      </c>
    </row>
    <row r="502" spans="1:5">
      <c r="A502" s="54">
        <v>2070801</v>
      </c>
      <c r="B502" s="186" t="s">
        <v>65</v>
      </c>
      <c r="C502" s="188">
        <v>5</v>
      </c>
      <c r="D502" s="51">
        <f>VLOOKUP(A502,'[1]L02'!$A$6:$C$1327,3,0)</f>
        <v>2</v>
      </c>
      <c r="E502" s="51"/>
    </row>
    <row r="503" spans="1:5">
      <c r="A503" s="54">
        <v>2070802</v>
      </c>
      <c r="B503" s="186" t="s">
        <v>66</v>
      </c>
      <c r="C503" s="188"/>
      <c r="D503" s="51">
        <f>VLOOKUP(A503,'[1]L02'!$A$6:$C$1327,3,0)</f>
        <v>0</v>
      </c>
      <c r="E503" s="51"/>
    </row>
    <row r="504" spans="1:5">
      <c r="A504" s="54">
        <v>2070803</v>
      </c>
      <c r="B504" s="186" t="s">
        <v>67</v>
      </c>
      <c r="C504" s="188"/>
      <c r="D504" s="51">
        <f>VLOOKUP(A504,'[1]L02'!$A$6:$C$1327,3,0)</f>
        <v>0</v>
      </c>
      <c r="E504" s="51"/>
    </row>
    <row r="505" spans="1:5">
      <c r="A505" s="54">
        <v>2070806</v>
      </c>
      <c r="B505" s="186" t="s">
        <v>398</v>
      </c>
      <c r="C505" s="188"/>
      <c r="D505" s="51">
        <f>VLOOKUP(A505,'[1]L02'!$A$6:$C$1327,3,0)</f>
        <v>0</v>
      </c>
      <c r="E505" s="51"/>
    </row>
    <row r="506" spans="1:5">
      <c r="A506" s="54">
        <v>2070807</v>
      </c>
      <c r="B506" s="186" t="s">
        <v>399</v>
      </c>
      <c r="C506" s="188"/>
      <c r="D506" s="51">
        <f>VLOOKUP(A506,'[1]L02'!$A$6:$C$1327,3,0)</f>
        <v>0</v>
      </c>
      <c r="E506" s="51"/>
    </row>
    <row r="507" spans="1:5">
      <c r="A507" s="54">
        <v>2070808</v>
      </c>
      <c r="B507" s="186" t="s">
        <v>400</v>
      </c>
      <c r="C507" s="188">
        <v>1</v>
      </c>
      <c r="D507" s="51">
        <f>VLOOKUP(A507,'[1]L02'!$A$6:$C$1327,3,0)</f>
        <v>0</v>
      </c>
      <c r="E507" s="51"/>
    </row>
    <row r="508" spans="1:5">
      <c r="A508" s="54">
        <v>2070899</v>
      </c>
      <c r="B508" s="186" t="s">
        <v>401</v>
      </c>
      <c r="C508" s="188"/>
      <c r="D508" s="51">
        <f>VLOOKUP(A508,'[1]L02'!$A$6:$C$1327,3,0)</f>
        <v>170</v>
      </c>
      <c r="E508" s="51">
        <v>105</v>
      </c>
    </row>
    <row r="509" s="68" customFormat="1" spans="1:5">
      <c r="A509" s="54">
        <v>20799</v>
      </c>
      <c r="B509" s="186" t="s">
        <v>402</v>
      </c>
      <c r="C509" s="51">
        <f>SUM(C510:C512)</f>
        <v>442</v>
      </c>
      <c r="D509" s="51">
        <f>SUM(D510:D512)</f>
        <v>748</v>
      </c>
      <c r="E509" s="51">
        <f>SUM(E510:E512)</f>
        <v>700</v>
      </c>
    </row>
    <row r="510" spans="1:5">
      <c r="A510" s="54">
        <v>2079902</v>
      </c>
      <c r="B510" s="186" t="s">
        <v>403</v>
      </c>
      <c r="C510" s="51"/>
      <c r="D510" s="51">
        <f>VLOOKUP(A510,'[1]L02'!$A$6:$C$1327,3,0)</f>
        <v>0</v>
      </c>
      <c r="E510" s="51"/>
    </row>
    <row r="511" spans="1:5">
      <c r="A511" s="54">
        <v>2079903</v>
      </c>
      <c r="B511" s="186" t="s">
        <v>404</v>
      </c>
      <c r="C511" s="51"/>
      <c r="D511" s="51">
        <f>VLOOKUP(A511,'[1]L02'!$A$6:$C$1327,3,0)</f>
        <v>0</v>
      </c>
      <c r="E511" s="51"/>
    </row>
    <row r="512" spans="1:5">
      <c r="A512" s="54">
        <v>2079999</v>
      </c>
      <c r="B512" s="186" t="s">
        <v>405</v>
      </c>
      <c r="C512" s="51">
        <v>442</v>
      </c>
      <c r="D512" s="51">
        <f>VLOOKUP(A512,'[1]L02'!$A$6:$C$1327,3,0)</f>
        <v>748</v>
      </c>
      <c r="E512" s="51">
        <v>700</v>
      </c>
    </row>
    <row r="513" s="68" customFormat="1" spans="1:5">
      <c r="A513" s="54">
        <v>208</v>
      </c>
      <c r="B513" s="186" t="s">
        <v>406</v>
      </c>
      <c r="C513" s="51">
        <f>SUM(C514:C639)/2</f>
        <v>55649</v>
      </c>
      <c r="D513" s="51">
        <f>SUM(D514:D639)/2</f>
        <v>52143</v>
      </c>
      <c r="E513" s="51">
        <f>SUM(E514:E639)/2</f>
        <v>54224</v>
      </c>
    </row>
    <row r="514" s="68" customFormat="1" spans="1:5">
      <c r="A514" s="54">
        <v>20801</v>
      </c>
      <c r="B514" s="186" t="s">
        <v>407</v>
      </c>
      <c r="C514" s="51">
        <f>SUM(C515:C532)</f>
        <v>1182</v>
      </c>
      <c r="D514" s="51">
        <f>SUM(D515:D532)</f>
        <v>1898</v>
      </c>
      <c r="E514" s="51">
        <f>SUM(E515:E532)</f>
        <v>1989</v>
      </c>
    </row>
    <row r="515" spans="1:5">
      <c r="A515" s="54">
        <v>2080101</v>
      </c>
      <c r="B515" s="186" t="s">
        <v>65</v>
      </c>
      <c r="C515" s="188">
        <v>366</v>
      </c>
      <c r="D515" s="51">
        <f>VLOOKUP(A515,'[1]L02'!$A$6:$C$1327,3,0)</f>
        <v>999</v>
      </c>
      <c r="E515" s="51">
        <v>817</v>
      </c>
    </row>
    <row r="516" spans="1:5">
      <c r="A516" s="54">
        <v>2080102</v>
      </c>
      <c r="B516" s="186" t="s">
        <v>66</v>
      </c>
      <c r="C516" s="188">
        <v>9</v>
      </c>
      <c r="D516" s="51">
        <f>VLOOKUP(A516,'[1]L02'!$A$6:$C$1327,3,0)</f>
        <v>15</v>
      </c>
      <c r="E516" s="51"/>
    </row>
    <row r="517" spans="1:5">
      <c r="A517" s="54">
        <v>2080103</v>
      </c>
      <c r="B517" s="186" t="s">
        <v>67</v>
      </c>
      <c r="C517" s="188"/>
      <c r="D517" s="51">
        <f>VLOOKUP(A517,'[1]L02'!$A$6:$C$1327,3,0)</f>
        <v>0</v>
      </c>
      <c r="E517" s="51"/>
    </row>
    <row r="518" spans="1:5">
      <c r="A518" s="54">
        <v>2080104</v>
      </c>
      <c r="B518" s="186" t="s">
        <v>408</v>
      </c>
      <c r="C518" s="188"/>
      <c r="D518" s="51">
        <f>VLOOKUP(A518,'[1]L02'!$A$6:$C$1327,3,0)</f>
        <v>0</v>
      </c>
      <c r="E518" s="51"/>
    </row>
    <row r="519" spans="1:5">
      <c r="A519" s="54">
        <v>2080105</v>
      </c>
      <c r="B519" s="186" t="s">
        <v>409</v>
      </c>
      <c r="C519" s="188">
        <v>4</v>
      </c>
      <c r="D519" s="51">
        <f>VLOOKUP(A519,'[1]L02'!$A$6:$C$1327,3,0)</f>
        <v>0</v>
      </c>
      <c r="E519" s="51"/>
    </row>
    <row r="520" spans="1:5">
      <c r="A520" s="54">
        <v>2080106</v>
      </c>
      <c r="B520" s="186" t="s">
        <v>410</v>
      </c>
      <c r="C520" s="188">
        <v>115</v>
      </c>
      <c r="D520" s="51">
        <f>VLOOKUP(A520,'[1]L02'!$A$6:$C$1327,3,0)</f>
        <v>413</v>
      </c>
      <c r="E520" s="51">
        <v>254</v>
      </c>
    </row>
    <row r="521" spans="1:5">
      <c r="A521" s="54">
        <v>2080107</v>
      </c>
      <c r="B521" s="186" t="s">
        <v>411</v>
      </c>
      <c r="C521" s="188">
        <v>81</v>
      </c>
      <c r="D521" s="51">
        <f>VLOOKUP(A521,'[1]L02'!$A$6:$C$1327,3,0)</f>
        <v>200</v>
      </c>
      <c r="E521" s="51"/>
    </row>
    <row r="522" spans="1:5">
      <c r="A522" s="54">
        <v>2080108</v>
      </c>
      <c r="B522" s="186" t="s">
        <v>106</v>
      </c>
      <c r="C522" s="188"/>
      <c r="D522" s="51">
        <f>VLOOKUP(A522,'[1]L02'!$A$6:$C$1327,3,0)</f>
        <v>0</v>
      </c>
      <c r="E522" s="51"/>
    </row>
    <row r="523" spans="1:5">
      <c r="A523" s="54">
        <v>2080109</v>
      </c>
      <c r="B523" s="186" t="s">
        <v>412</v>
      </c>
      <c r="C523" s="188">
        <v>569</v>
      </c>
      <c r="D523" s="51">
        <f>VLOOKUP(A523,'[1]L02'!$A$6:$C$1327,3,0)</f>
        <v>266</v>
      </c>
      <c r="E523" s="51">
        <v>336</v>
      </c>
    </row>
    <row r="524" spans="1:5">
      <c r="A524" s="54">
        <v>2080110</v>
      </c>
      <c r="B524" s="186" t="s">
        <v>413</v>
      </c>
      <c r="C524" s="188"/>
      <c r="D524" s="51">
        <f>VLOOKUP(A524,'[1]L02'!$A$6:$C$1327,3,0)</f>
        <v>0</v>
      </c>
      <c r="E524" s="51"/>
    </row>
    <row r="525" spans="1:5">
      <c r="A525" s="54">
        <v>2080111</v>
      </c>
      <c r="B525" s="186" t="s">
        <v>414</v>
      </c>
      <c r="C525" s="188"/>
      <c r="D525" s="51">
        <f>VLOOKUP(A525,'[1]L02'!$A$6:$C$1327,3,0)</f>
        <v>0</v>
      </c>
      <c r="E525" s="51"/>
    </row>
    <row r="526" spans="1:5">
      <c r="A526" s="54">
        <v>2080112</v>
      </c>
      <c r="B526" s="186" t="s">
        <v>415</v>
      </c>
      <c r="C526" s="188"/>
      <c r="D526" s="51">
        <f>VLOOKUP(A526,'[1]L02'!$A$6:$C$1327,3,0)</f>
        <v>0</v>
      </c>
      <c r="E526" s="51"/>
    </row>
    <row r="527" spans="1:5">
      <c r="A527" s="54">
        <v>2080113</v>
      </c>
      <c r="B527" s="186" t="s">
        <v>416</v>
      </c>
      <c r="C527" s="188"/>
      <c r="D527" s="51">
        <f>VLOOKUP(A527,'[1]L02'!$A$6:$C$1327,3,0)</f>
        <v>0</v>
      </c>
      <c r="E527" s="51"/>
    </row>
    <row r="528" spans="1:5">
      <c r="A528" s="54">
        <v>2080114</v>
      </c>
      <c r="B528" s="186" t="s">
        <v>417</v>
      </c>
      <c r="C528" s="188"/>
      <c r="D528" s="51">
        <f>VLOOKUP(A528,'[1]L02'!$A$6:$C$1327,3,0)</f>
        <v>0</v>
      </c>
      <c r="E528" s="51"/>
    </row>
    <row r="529" spans="1:5">
      <c r="A529" s="54">
        <v>2080115</v>
      </c>
      <c r="B529" s="186" t="s">
        <v>418</v>
      </c>
      <c r="C529" s="188"/>
      <c r="D529" s="51">
        <f>VLOOKUP(A529,'[1]L02'!$A$6:$C$1327,3,0)</f>
        <v>0</v>
      </c>
      <c r="E529" s="51"/>
    </row>
    <row r="530" spans="1:5">
      <c r="A530" s="54">
        <v>2080116</v>
      </c>
      <c r="B530" s="186" t="s">
        <v>419</v>
      </c>
      <c r="C530" s="188"/>
      <c r="D530" s="51">
        <f>VLOOKUP(A530,'[1]L02'!$A$6:$C$1327,3,0)</f>
        <v>0</v>
      </c>
      <c r="E530" s="51"/>
    </row>
    <row r="531" spans="1:5">
      <c r="A531" s="54">
        <v>2080150</v>
      </c>
      <c r="B531" s="186" t="s">
        <v>74</v>
      </c>
      <c r="C531" s="188"/>
      <c r="D531" s="51">
        <f>VLOOKUP(A531,'[1]L02'!$A$6:$C$1327,3,0)</f>
        <v>0</v>
      </c>
      <c r="E531" s="51"/>
    </row>
    <row r="532" spans="1:5">
      <c r="A532" s="54">
        <v>2080199</v>
      </c>
      <c r="B532" s="186" t="s">
        <v>420</v>
      </c>
      <c r="C532" s="188">
        <v>38</v>
      </c>
      <c r="D532" s="51">
        <f>VLOOKUP(A532,'[1]L02'!$A$6:$C$1327,3,0)</f>
        <v>5</v>
      </c>
      <c r="E532" s="51">
        <v>582</v>
      </c>
    </row>
    <row r="533" s="68" customFormat="1" spans="1:5">
      <c r="A533" s="54">
        <v>20802</v>
      </c>
      <c r="B533" s="186" t="s">
        <v>421</v>
      </c>
      <c r="C533" s="51">
        <f>SUM(C534:C540)</f>
        <v>655</v>
      </c>
      <c r="D533" s="51">
        <f>SUM(D534:D540)</f>
        <v>1351</v>
      </c>
      <c r="E533" s="51">
        <f>SUM(E534:E540)</f>
        <v>933</v>
      </c>
    </row>
    <row r="534" spans="1:5">
      <c r="A534" s="54">
        <v>2080201</v>
      </c>
      <c r="B534" s="186" t="s">
        <v>65</v>
      </c>
      <c r="C534" s="188">
        <v>468</v>
      </c>
      <c r="D534" s="51">
        <f>VLOOKUP(A534,'[1]L02'!$A$6:$C$1327,3,0)</f>
        <v>965</v>
      </c>
      <c r="E534" s="51">
        <v>874</v>
      </c>
    </row>
    <row r="535" spans="1:5">
      <c r="A535" s="54">
        <v>2080202</v>
      </c>
      <c r="B535" s="186" t="s">
        <v>66</v>
      </c>
      <c r="C535" s="188"/>
      <c r="D535" s="51">
        <f>VLOOKUP(A535,'[1]L02'!$A$6:$C$1327,3,0)</f>
        <v>0</v>
      </c>
      <c r="E535" s="51"/>
    </row>
    <row r="536" spans="1:5">
      <c r="A536" s="54">
        <v>2080203</v>
      </c>
      <c r="B536" s="186" t="s">
        <v>67</v>
      </c>
      <c r="C536" s="188"/>
      <c r="D536" s="51">
        <f>VLOOKUP(A536,'[1]L02'!$A$6:$C$1327,3,0)</f>
        <v>0</v>
      </c>
      <c r="E536" s="51"/>
    </row>
    <row r="537" spans="1:5">
      <c r="A537" s="54">
        <v>2080206</v>
      </c>
      <c r="B537" s="186" t="s">
        <v>422</v>
      </c>
      <c r="C537" s="188"/>
      <c r="D537" s="51">
        <f>VLOOKUP(A537,'[1]L02'!$A$6:$C$1327,3,0)</f>
        <v>0</v>
      </c>
      <c r="E537" s="51"/>
    </row>
    <row r="538" spans="1:5">
      <c r="A538" s="54">
        <v>2080207</v>
      </c>
      <c r="B538" s="186" t="s">
        <v>423</v>
      </c>
      <c r="C538" s="188"/>
      <c r="D538" s="51">
        <f>VLOOKUP(A538,'[1]L02'!$A$6:$C$1327,3,0)</f>
        <v>0</v>
      </c>
      <c r="E538" s="51"/>
    </row>
    <row r="539" spans="1:5">
      <c r="A539" s="54">
        <v>2080208</v>
      </c>
      <c r="B539" s="186" t="s">
        <v>424</v>
      </c>
      <c r="C539" s="188"/>
      <c r="D539" s="51">
        <f>VLOOKUP(A539,'[1]L02'!$A$6:$C$1327,3,0)</f>
        <v>0</v>
      </c>
      <c r="E539" s="51"/>
    </row>
    <row r="540" spans="1:5">
      <c r="A540" s="54">
        <v>2080299</v>
      </c>
      <c r="B540" s="186" t="s">
        <v>425</v>
      </c>
      <c r="C540" s="188">
        <v>187</v>
      </c>
      <c r="D540" s="51">
        <f>VLOOKUP(A540,'[1]L02'!$A$6:$C$1327,3,0)</f>
        <v>386</v>
      </c>
      <c r="E540" s="51">
        <v>59</v>
      </c>
    </row>
    <row r="541" s="68" customFormat="1" spans="1:5">
      <c r="A541" s="54">
        <v>20804</v>
      </c>
      <c r="B541" s="186" t="s">
        <v>426</v>
      </c>
      <c r="C541" s="51">
        <f>SUM(C542)</f>
        <v>0</v>
      </c>
      <c r="D541" s="51">
        <f>SUM(D542)</f>
        <v>0</v>
      </c>
      <c r="E541" s="51">
        <f>SUM(E542)</f>
        <v>0</v>
      </c>
    </row>
    <row r="542" spans="1:5">
      <c r="A542" s="54">
        <v>2080402</v>
      </c>
      <c r="B542" s="186" t="s">
        <v>427</v>
      </c>
      <c r="C542" s="51"/>
      <c r="D542" s="51">
        <f>VLOOKUP(A542,'[1]L02'!$A$6:$C$1327,3,0)</f>
        <v>0</v>
      </c>
      <c r="E542" s="51"/>
    </row>
    <row r="543" s="68" customFormat="1" spans="1:5">
      <c r="A543" s="54">
        <v>20805</v>
      </c>
      <c r="B543" s="186" t="s">
        <v>428</v>
      </c>
      <c r="C543" s="51">
        <f>SUM(C544:C551)</f>
        <v>12171</v>
      </c>
      <c r="D543" s="51">
        <f>SUM(D544:D551)</f>
        <v>16293</v>
      </c>
      <c r="E543" s="51">
        <f>SUM(E544:E551)</f>
        <v>20157</v>
      </c>
    </row>
    <row r="544" spans="1:5">
      <c r="A544" s="54">
        <v>2080501</v>
      </c>
      <c r="B544" s="186" t="s">
        <v>429</v>
      </c>
      <c r="C544" s="188">
        <v>40</v>
      </c>
      <c r="D544" s="51">
        <f>VLOOKUP(A544,'[1]L02'!$A$6:$C$1327,3,0)</f>
        <v>519</v>
      </c>
      <c r="E544" s="51">
        <v>84</v>
      </c>
    </row>
    <row r="545" spans="1:5">
      <c r="A545" s="54">
        <v>2080502</v>
      </c>
      <c r="B545" s="186" t="s">
        <v>430</v>
      </c>
      <c r="C545" s="188"/>
      <c r="D545" s="51">
        <f>VLOOKUP(A545,'[1]L02'!$A$6:$C$1327,3,0)</f>
        <v>36</v>
      </c>
      <c r="E545" s="51"/>
    </row>
    <row r="546" spans="1:5">
      <c r="A546" s="54">
        <v>2080503</v>
      </c>
      <c r="B546" s="186" t="s">
        <v>431</v>
      </c>
      <c r="C546" s="188">
        <v>40</v>
      </c>
      <c r="D546" s="51">
        <f>VLOOKUP(A546,'[1]L02'!$A$6:$C$1327,3,0)</f>
        <v>13</v>
      </c>
      <c r="E546" s="51">
        <v>213</v>
      </c>
    </row>
    <row r="547" spans="1:5">
      <c r="A547" s="54">
        <v>2080505</v>
      </c>
      <c r="B547" s="186" t="s">
        <v>432</v>
      </c>
      <c r="C547" s="188">
        <v>3812</v>
      </c>
      <c r="D547" s="51">
        <f>VLOOKUP(A547,'[1]L02'!$A$6:$C$1327,3,0)</f>
        <v>6461</v>
      </c>
      <c r="E547" s="51">
        <v>8189</v>
      </c>
    </row>
    <row r="548" spans="1:5">
      <c r="A548" s="54">
        <v>2080506</v>
      </c>
      <c r="B548" s="186" t="s">
        <v>433</v>
      </c>
      <c r="C548" s="188">
        <v>486</v>
      </c>
      <c r="D548" s="51">
        <f>VLOOKUP(A548,'[1]L02'!$A$6:$C$1327,3,0)</f>
        <v>0</v>
      </c>
      <c r="E548" s="51"/>
    </row>
    <row r="549" spans="1:5">
      <c r="A549" s="54">
        <v>2080507</v>
      </c>
      <c r="B549" s="186" t="s">
        <v>434</v>
      </c>
      <c r="C549" s="188">
        <v>7786</v>
      </c>
      <c r="D549" s="51">
        <f>VLOOKUP(A549,'[1]L02'!$A$6:$C$1327,3,0)</f>
        <v>9264</v>
      </c>
      <c r="E549" s="51">
        <v>10944</v>
      </c>
    </row>
    <row r="550" spans="1:5">
      <c r="A550" s="54">
        <v>2080508</v>
      </c>
      <c r="B550" s="186" t="s">
        <v>435</v>
      </c>
      <c r="C550" s="188">
        <v>7</v>
      </c>
      <c r="D550" s="51">
        <f>VLOOKUP(A550,'[1]L02'!$A$6:$C$1327,3,0)</f>
        <v>0</v>
      </c>
      <c r="E550" s="51"/>
    </row>
    <row r="551" spans="1:5">
      <c r="A551" s="54">
        <v>2080599</v>
      </c>
      <c r="B551" s="186" t="s">
        <v>436</v>
      </c>
      <c r="C551" s="188"/>
      <c r="D551" s="51">
        <f>VLOOKUP(A551,'[1]L02'!$A$6:$C$1327,3,0)</f>
        <v>0</v>
      </c>
      <c r="E551" s="51">
        <v>727</v>
      </c>
    </row>
    <row r="552" s="68" customFormat="1" spans="1:5">
      <c r="A552" s="54">
        <v>20806</v>
      </c>
      <c r="B552" s="186" t="s">
        <v>437</v>
      </c>
      <c r="C552" s="51">
        <f>SUM(C553:C555)</f>
        <v>46</v>
      </c>
      <c r="D552" s="51">
        <f>SUM(D553:D555)</f>
        <v>0</v>
      </c>
      <c r="E552" s="51">
        <f>SUM(E553:E555)</f>
        <v>0</v>
      </c>
    </row>
    <row r="553" spans="1:5">
      <c r="A553" s="54">
        <v>2080601</v>
      </c>
      <c r="B553" s="186" t="s">
        <v>438</v>
      </c>
      <c r="C553" s="51"/>
      <c r="D553" s="51">
        <f>VLOOKUP(A553,'[1]L02'!$A$6:$C$1327,3,0)</f>
        <v>0</v>
      </c>
      <c r="E553" s="51"/>
    </row>
    <row r="554" spans="1:5">
      <c r="A554" s="54">
        <v>2080602</v>
      </c>
      <c r="B554" s="186" t="s">
        <v>439</v>
      </c>
      <c r="C554" s="51"/>
      <c r="D554" s="51">
        <f>VLOOKUP(A554,'[1]L02'!$A$6:$C$1327,3,0)</f>
        <v>0</v>
      </c>
      <c r="E554" s="51"/>
    </row>
    <row r="555" spans="1:5">
      <c r="A555" s="54">
        <v>2080699</v>
      </c>
      <c r="B555" s="186" t="s">
        <v>440</v>
      </c>
      <c r="C555" s="51">
        <v>46</v>
      </c>
      <c r="D555" s="51">
        <f>VLOOKUP(A555,'[1]L02'!$A$6:$C$1327,3,0)</f>
        <v>0</v>
      </c>
      <c r="E555" s="51"/>
    </row>
    <row r="556" s="68" customFormat="1" spans="1:5">
      <c r="A556" s="54">
        <v>20807</v>
      </c>
      <c r="B556" s="186" t="s">
        <v>441</v>
      </c>
      <c r="C556" s="51">
        <f>SUM(C557:C565)</f>
        <v>1834</v>
      </c>
      <c r="D556" s="51">
        <f>SUM(D557:D565)</f>
        <v>2433</v>
      </c>
      <c r="E556" s="51">
        <f>SUM(E557:E565)</f>
        <v>1955</v>
      </c>
    </row>
    <row r="557" spans="1:5">
      <c r="A557" s="54">
        <v>2080701</v>
      </c>
      <c r="B557" s="186" t="s">
        <v>442</v>
      </c>
      <c r="C557" s="188"/>
      <c r="D557" s="51">
        <f>VLOOKUP(A557,'[1]L02'!$A$6:$C$1327,3,0)</f>
        <v>1902</v>
      </c>
      <c r="E557" s="51">
        <v>1955</v>
      </c>
    </row>
    <row r="558" spans="1:5">
      <c r="A558" s="54">
        <v>2080702</v>
      </c>
      <c r="B558" s="186" t="s">
        <v>443</v>
      </c>
      <c r="C558" s="188">
        <v>1131</v>
      </c>
      <c r="D558" s="51">
        <f>VLOOKUP(A558,'[1]L02'!$A$6:$C$1327,3,0)</f>
        <v>0</v>
      </c>
      <c r="E558" s="51"/>
    </row>
    <row r="559" spans="1:5">
      <c r="A559" s="54">
        <v>2080704</v>
      </c>
      <c r="B559" s="186" t="s">
        <v>444</v>
      </c>
      <c r="C559" s="188">
        <v>38</v>
      </c>
      <c r="D559" s="51">
        <f>VLOOKUP(A559,'[1]L02'!$A$6:$C$1327,3,0)</f>
        <v>0</v>
      </c>
      <c r="E559" s="51"/>
    </row>
    <row r="560" spans="1:5">
      <c r="A560" s="54">
        <v>2080705</v>
      </c>
      <c r="B560" s="186" t="s">
        <v>445</v>
      </c>
      <c r="C560" s="188"/>
      <c r="D560" s="51">
        <f>VLOOKUP(A560,'[1]L02'!$A$6:$C$1327,3,0)</f>
        <v>0</v>
      </c>
      <c r="E560" s="51"/>
    </row>
    <row r="561" spans="1:5">
      <c r="A561" s="54">
        <v>2080709</v>
      </c>
      <c r="B561" s="186" t="s">
        <v>446</v>
      </c>
      <c r="C561" s="188"/>
      <c r="D561" s="51">
        <f>VLOOKUP(A561,'[1]L02'!$A$6:$C$1327,3,0)</f>
        <v>0</v>
      </c>
      <c r="E561" s="51"/>
    </row>
    <row r="562" spans="1:5">
      <c r="A562" s="54">
        <v>2080711</v>
      </c>
      <c r="B562" s="186" t="s">
        <v>447</v>
      </c>
      <c r="C562" s="188"/>
      <c r="D562" s="51">
        <f>VLOOKUP(A562,'[1]L02'!$A$6:$C$1327,3,0)</f>
        <v>0</v>
      </c>
      <c r="E562" s="51"/>
    </row>
    <row r="563" spans="1:5">
      <c r="A563" s="54">
        <v>2080712</v>
      </c>
      <c r="B563" s="186" t="s">
        <v>448</v>
      </c>
      <c r="C563" s="188"/>
      <c r="D563" s="51">
        <f>VLOOKUP(A563,'[1]L02'!$A$6:$C$1327,3,0)</f>
        <v>0</v>
      </c>
      <c r="E563" s="51"/>
    </row>
    <row r="564" spans="1:5">
      <c r="A564" s="54">
        <v>2080713</v>
      </c>
      <c r="B564" s="186" t="s">
        <v>449</v>
      </c>
      <c r="C564" s="188"/>
      <c r="D564" s="51">
        <f>VLOOKUP(A564,'[1]L02'!$A$6:$C$1327,3,0)</f>
        <v>0</v>
      </c>
      <c r="E564" s="51"/>
    </row>
    <row r="565" spans="1:5">
      <c r="A565" s="54">
        <v>2080799</v>
      </c>
      <c r="B565" s="186" t="s">
        <v>450</v>
      </c>
      <c r="C565" s="188">
        <v>665</v>
      </c>
      <c r="D565" s="51">
        <f>VLOOKUP(A565,'[1]L02'!$A$6:$C$1327,3,0)</f>
        <v>531</v>
      </c>
      <c r="E565" s="51"/>
    </row>
    <row r="566" s="68" customFormat="1" spans="1:5">
      <c r="A566" s="54">
        <v>20808</v>
      </c>
      <c r="B566" s="186" t="s">
        <v>451</v>
      </c>
      <c r="C566" s="51">
        <f>SUM(C567:C574)</f>
        <v>913</v>
      </c>
      <c r="D566" s="51">
        <f>SUM(D567:D574)</f>
        <v>1811</v>
      </c>
      <c r="E566" s="51">
        <f>SUM(E567:E574)</f>
        <v>0</v>
      </c>
    </row>
    <row r="567" spans="1:5">
      <c r="A567" s="54">
        <v>2080801</v>
      </c>
      <c r="B567" s="186" t="s">
        <v>452</v>
      </c>
      <c r="C567" s="188"/>
      <c r="D567" s="51">
        <f>VLOOKUP(A567,'[1]L02'!$A$6:$C$1327,3,0)</f>
        <v>0</v>
      </c>
      <c r="E567" s="51"/>
    </row>
    <row r="568" spans="1:5">
      <c r="A568" s="54">
        <v>2080802</v>
      </c>
      <c r="B568" s="186" t="s">
        <v>453</v>
      </c>
      <c r="C568" s="188"/>
      <c r="D568" s="51">
        <f>VLOOKUP(A568,'[1]L02'!$A$6:$C$1327,3,0)</f>
        <v>222</v>
      </c>
      <c r="E568" s="51"/>
    </row>
    <row r="569" spans="1:5">
      <c r="A569" s="54">
        <v>2080803</v>
      </c>
      <c r="B569" s="186" t="s">
        <v>454</v>
      </c>
      <c r="C569" s="188">
        <v>812</v>
      </c>
      <c r="D569" s="51">
        <f>VLOOKUP(A569,'[1]L02'!$A$6:$C$1327,3,0)</f>
        <v>1168</v>
      </c>
      <c r="E569" s="51"/>
    </row>
    <row r="570" spans="1:5">
      <c r="A570" s="54">
        <v>2080805</v>
      </c>
      <c r="B570" s="186" t="s">
        <v>455</v>
      </c>
      <c r="C570" s="188"/>
      <c r="D570" s="51">
        <f>VLOOKUP(A570,'[1]L02'!$A$6:$C$1327,3,0)</f>
        <v>421</v>
      </c>
      <c r="E570" s="51"/>
    </row>
    <row r="571" spans="1:5">
      <c r="A571" s="54">
        <v>2080806</v>
      </c>
      <c r="B571" s="186" t="s">
        <v>456</v>
      </c>
      <c r="C571" s="188">
        <v>101</v>
      </c>
      <c r="D571" s="51">
        <f>VLOOKUP(A571,'[1]L02'!$A$6:$C$1327,3,0)</f>
        <v>0</v>
      </c>
      <c r="E571" s="51"/>
    </row>
    <row r="572" spans="1:5">
      <c r="A572" s="54">
        <v>2080807</v>
      </c>
      <c r="B572" s="186" t="s">
        <v>457</v>
      </c>
      <c r="C572" s="188"/>
      <c r="D572" s="51"/>
      <c r="E572" s="51"/>
    </row>
    <row r="573" spans="1:5">
      <c r="A573" s="54">
        <v>2080808</v>
      </c>
      <c r="B573" s="186" t="s">
        <v>458</v>
      </c>
      <c r="C573" s="188"/>
      <c r="D573" s="51"/>
      <c r="E573" s="51"/>
    </row>
    <row r="574" spans="1:5">
      <c r="A574" s="54">
        <v>2080899</v>
      </c>
      <c r="B574" s="186" t="s">
        <v>459</v>
      </c>
      <c r="D574" s="51">
        <f>VLOOKUP(A574,'[1]L02'!$A$6:$C$1327,3,0)</f>
        <v>0</v>
      </c>
      <c r="E574" s="51"/>
    </row>
    <row r="575" s="68" customFormat="1" spans="1:5">
      <c r="A575" s="54">
        <v>20809</v>
      </c>
      <c r="B575" s="186" t="s">
        <v>460</v>
      </c>
      <c r="C575" s="51">
        <f>SUM(C576:C581)</f>
        <v>672</v>
      </c>
      <c r="D575" s="51">
        <f>SUM(D576:D581)</f>
        <v>385</v>
      </c>
      <c r="E575" s="51">
        <f>SUM(E576:E581)</f>
        <v>2097</v>
      </c>
    </row>
    <row r="576" spans="1:5">
      <c r="A576" s="54">
        <v>2080901</v>
      </c>
      <c r="B576" s="186" t="s">
        <v>461</v>
      </c>
      <c r="C576" s="188">
        <v>344</v>
      </c>
      <c r="D576" s="51">
        <f>VLOOKUP(A576,'[1]L02'!$A$6:$C$1327,3,0)</f>
        <v>325</v>
      </c>
      <c r="E576" s="51">
        <v>2097</v>
      </c>
    </row>
    <row r="577" spans="1:5">
      <c r="A577" s="54">
        <v>2080902</v>
      </c>
      <c r="B577" s="186" t="s">
        <v>462</v>
      </c>
      <c r="C577" s="188"/>
      <c r="D577" s="51">
        <f>VLOOKUP(A577,'[1]L02'!$A$6:$C$1327,3,0)</f>
        <v>0</v>
      </c>
      <c r="E577" s="51"/>
    </row>
    <row r="578" spans="1:5">
      <c r="A578" s="54">
        <v>2080903</v>
      </c>
      <c r="B578" s="186" t="s">
        <v>463</v>
      </c>
      <c r="C578" s="188"/>
      <c r="D578" s="51">
        <f>VLOOKUP(A578,'[1]L02'!$A$6:$C$1327,3,0)</f>
        <v>0</v>
      </c>
      <c r="E578" s="51"/>
    </row>
    <row r="579" spans="1:5">
      <c r="A579" s="54">
        <v>2080904</v>
      </c>
      <c r="B579" s="186" t="s">
        <v>464</v>
      </c>
      <c r="C579" s="188"/>
      <c r="D579" s="51">
        <f>VLOOKUP(A579,'[1]L02'!$A$6:$C$1327,3,0)</f>
        <v>0</v>
      </c>
      <c r="E579" s="51"/>
    </row>
    <row r="580" spans="1:5">
      <c r="A580" s="54">
        <v>2080905</v>
      </c>
      <c r="B580" s="186" t="s">
        <v>465</v>
      </c>
      <c r="C580" s="188">
        <v>328</v>
      </c>
      <c r="D580" s="51">
        <f>VLOOKUP(A580,'[1]L02'!$A$6:$C$1327,3,0)</f>
        <v>60</v>
      </c>
      <c r="E580" s="51"/>
    </row>
    <row r="581" spans="1:5">
      <c r="A581" s="54">
        <v>2080999</v>
      </c>
      <c r="B581" s="186" t="s">
        <v>466</v>
      </c>
      <c r="D581" s="51">
        <f>VLOOKUP(A581,'[1]L02'!$A$6:$C$1327,3,0)</f>
        <v>0</v>
      </c>
      <c r="E581" s="51"/>
    </row>
    <row r="582" s="68" customFormat="1" spans="1:5">
      <c r="A582" s="54">
        <v>20810</v>
      </c>
      <c r="B582" s="186" t="s">
        <v>467</v>
      </c>
      <c r="C582" s="51">
        <f>SUM(C583:C589)</f>
        <v>434</v>
      </c>
      <c r="D582" s="51">
        <f>SUM(D583:D589)</f>
        <v>1364</v>
      </c>
      <c r="E582" s="51">
        <f>SUM(E583:E589)</f>
        <v>985</v>
      </c>
    </row>
    <row r="583" spans="1:5">
      <c r="A583" s="54">
        <v>2081001</v>
      </c>
      <c r="B583" s="186" t="s">
        <v>468</v>
      </c>
      <c r="C583" s="188">
        <v>8</v>
      </c>
      <c r="D583" s="51">
        <f>VLOOKUP(A583,'[1]L02'!$A$6:$C$1327,3,0)</f>
        <v>0</v>
      </c>
      <c r="E583" s="51"/>
    </row>
    <row r="584" spans="1:5">
      <c r="A584" s="54">
        <v>2081002</v>
      </c>
      <c r="B584" s="186" t="s">
        <v>469</v>
      </c>
      <c r="C584" s="188">
        <v>352</v>
      </c>
      <c r="D584" s="51">
        <f>VLOOKUP(A584,'[1]L02'!$A$6:$C$1327,3,0)</f>
        <v>620</v>
      </c>
      <c r="E584" s="51">
        <v>820</v>
      </c>
    </row>
    <row r="585" spans="1:5">
      <c r="A585" s="54">
        <v>2081003</v>
      </c>
      <c r="B585" s="186" t="s">
        <v>470</v>
      </c>
      <c r="C585" s="188"/>
      <c r="D585" s="51">
        <f>VLOOKUP(A585,'[1]L02'!$A$6:$C$1327,3,0)</f>
        <v>0</v>
      </c>
      <c r="E585" s="51"/>
    </row>
    <row r="586" spans="1:5">
      <c r="A586" s="54">
        <v>2081004</v>
      </c>
      <c r="B586" s="186" t="s">
        <v>471</v>
      </c>
      <c r="C586" s="188">
        <v>11</v>
      </c>
      <c r="D586" s="51">
        <f>VLOOKUP(A586,'[1]L02'!$A$6:$C$1327,3,0)</f>
        <v>0</v>
      </c>
      <c r="E586" s="51"/>
    </row>
    <row r="587" spans="1:5">
      <c r="A587" s="54">
        <v>2081005</v>
      </c>
      <c r="B587" s="186" t="s">
        <v>472</v>
      </c>
      <c r="C587" s="188"/>
      <c r="D587" s="51">
        <f>VLOOKUP(A587,'[1]L02'!$A$6:$C$1327,3,0)</f>
        <v>95</v>
      </c>
      <c r="E587" s="51"/>
    </row>
    <row r="588" spans="1:5">
      <c r="A588" s="54">
        <v>2081006</v>
      </c>
      <c r="B588" s="186" t="s">
        <v>473</v>
      </c>
      <c r="C588" s="188">
        <v>63</v>
      </c>
      <c r="D588" s="51">
        <f>VLOOKUP(A588,'[1]L02'!$A$6:$C$1327,3,0)</f>
        <v>649</v>
      </c>
      <c r="E588" s="51">
        <v>165</v>
      </c>
    </row>
    <row r="589" spans="1:5">
      <c r="A589" s="54">
        <v>2081099</v>
      </c>
      <c r="B589" s="186" t="s">
        <v>474</v>
      </c>
      <c r="C589" s="51"/>
      <c r="D589" s="51">
        <f>VLOOKUP(A589,'[1]L02'!$A$6:$C$1327,3,0)</f>
        <v>0</v>
      </c>
      <c r="E589" s="51"/>
    </row>
    <row r="590" s="68" customFormat="1" spans="1:5">
      <c r="A590" s="54">
        <v>20811</v>
      </c>
      <c r="B590" s="186" t="s">
        <v>475</v>
      </c>
      <c r="C590" s="51">
        <f>SUM(C591:C598)</f>
        <v>481</v>
      </c>
      <c r="D590" s="51">
        <f>SUM(D591:D598)</f>
        <v>2194</v>
      </c>
      <c r="E590" s="51">
        <f>SUM(E591:E598)</f>
        <v>1538</v>
      </c>
    </row>
    <row r="591" spans="1:5">
      <c r="A591" s="54">
        <v>2081101</v>
      </c>
      <c r="B591" s="186" t="s">
        <v>65</v>
      </c>
      <c r="C591" s="188">
        <v>59</v>
      </c>
      <c r="D591" s="51">
        <f>VLOOKUP(A591,'[1]L02'!$A$6:$C$1327,3,0)</f>
        <v>168</v>
      </c>
      <c r="E591" s="51">
        <v>131</v>
      </c>
    </row>
    <row r="592" spans="1:5">
      <c r="A592" s="54">
        <v>2081102</v>
      </c>
      <c r="B592" s="186" t="s">
        <v>66</v>
      </c>
      <c r="C592" s="188"/>
      <c r="D592" s="51">
        <f>VLOOKUP(A592,'[1]L02'!$A$6:$C$1327,3,0)</f>
        <v>0</v>
      </c>
      <c r="E592" s="51"/>
    </row>
    <row r="593" spans="1:5">
      <c r="A593" s="54">
        <v>2081103</v>
      </c>
      <c r="B593" s="186" t="s">
        <v>67</v>
      </c>
      <c r="C593" s="188"/>
      <c r="D593" s="51">
        <f>VLOOKUP(A593,'[1]L02'!$A$6:$C$1327,3,0)</f>
        <v>0</v>
      </c>
      <c r="E593" s="51"/>
    </row>
    <row r="594" spans="1:5">
      <c r="A594" s="54">
        <v>2081104</v>
      </c>
      <c r="B594" s="186" t="s">
        <v>476</v>
      </c>
      <c r="C594" s="188"/>
      <c r="D594" s="51">
        <f>VLOOKUP(A594,'[1]L02'!$A$6:$C$1327,3,0)</f>
        <v>198</v>
      </c>
      <c r="E594" s="51">
        <v>100</v>
      </c>
    </row>
    <row r="595" spans="1:5">
      <c r="A595" s="54">
        <v>2081105</v>
      </c>
      <c r="B595" s="186" t="s">
        <v>477</v>
      </c>
      <c r="C595" s="188"/>
      <c r="D595" s="51">
        <f>VLOOKUP(A595,'[1]L02'!$A$6:$C$1327,3,0)</f>
        <v>0</v>
      </c>
      <c r="E595" s="51"/>
    </row>
    <row r="596" spans="1:5">
      <c r="A596" s="54">
        <v>2081106</v>
      </c>
      <c r="B596" s="186" t="s">
        <v>478</v>
      </c>
      <c r="C596" s="188"/>
      <c r="D596" s="51">
        <f>VLOOKUP(A596,'[1]L02'!$A$6:$C$1327,3,0)</f>
        <v>0</v>
      </c>
      <c r="E596" s="51"/>
    </row>
    <row r="597" spans="1:5">
      <c r="A597" s="54">
        <v>2081107</v>
      </c>
      <c r="B597" s="186" t="s">
        <v>479</v>
      </c>
      <c r="C597" s="188">
        <v>228</v>
      </c>
      <c r="D597" s="51">
        <f>VLOOKUP(A597,'[1]L02'!$A$6:$C$1327,3,0)</f>
        <v>1676</v>
      </c>
      <c r="E597" s="51">
        <v>676</v>
      </c>
    </row>
    <row r="598" spans="1:5">
      <c r="A598" s="54">
        <v>2081199</v>
      </c>
      <c r="B598" s="186" t="s">
        <v>480</v>
      </c>
      <c r="C598" s="188">
        <v>194</v>
      </c>
      <c r="D598" s="51">
        <f>VLOOKUP(A598,'[1]L02'!$A$6:$C$1327,3,0)</f>
        <v>152</v>
      </c>
      <c r="E598" s="51">
        <v>631</v>
      </c>
    </row>
    <row r="599" s="68" customFormat="1" spans="1:5">
      <c r="A599" s="54">
        <v>20816</v>
      </c>
      <c r="B599" s="186" t="s">
        <v>481</v>
      </c>
      <c r="C599" s="51">
        <f>SUM(C600:C603)</f>
        <v>0</v>
      </c>
      <c r="D599" s="51">
        <f>SUM(D600:D603)</f>
        <v>49</v>
      </c>
      <c r="E599" s="51">
        <f>SUM(E600:E603)</f>
        <v>53</v>
      </c>
    </row>
    <row r="600" spans="1:5">
      <c r="A600" s="54">
        <v>2081601</v>
      </c>
      <c r="B600" s="186" t="s">
        <v>65</v>
      </c>
      <c r="C600" s="51"/>
      <c r="D600" s="51">
        <f>VLOOKUP(A600,'[1]L02'!$A$6:$C$1327,3,0)</f>
        <v>49</v>
      </c>
      <c r="E600" s="51">
        <v>53</v>
      </c>
    </row>
    <row r="601" spans="1:5">
      <c r="A601" s="54">
        <v>2081602</v>
      </c>
      <c r="B601" s="186" t="s">
        <v>66</v>
      </c>
      <c r="C601" s="51"/>
      <c r="D601" s="51">
        <f>VLOOKUP(A601,'[1]L02'!$A$6:$C$1327,3,0)</f>
        <v>0</v>
      </c>
      <c r="E601" s="51"/>
    </row>
    <row r="602" spans="1:5">
      <c r="A602" s="54">
        <v>2081603</v>
      </c>
      <c r="B602" s="186" t="s">
        <v>67</v>
      </c>
      <c r="C602" s="51"/>
      <c r="D602" s="51">
        <f>VLOOKUP(A602,'[1]L02'!$A$6:$C$1327,3,0)</f>
        <v>0</v>
      </c>
      <c r="E602" s="51"/>
    </row>
    <row r="603" spans="1:5">
      <c r="A603" s="54">
        <v>2081699</v>
      </c>
      <c r="B603" s="186" t="s">
        <v>482</v>
      </c>
      <c r="C603" s="51"/>
      <c r="D603" s="51">
        <f>VLOOKUP(A603,'[1]L02'!$A$6:$C$1327,3,0)</f>
        <v>0</v>
      </c>
      <c r="E603" s="51"/>
    </row>
    <row r="604" s="68" customFormat="1" spans="1:5">
      <c r="A604" s="54">
        <v>20819</v>
      </c>
      <c r="B604" s="186" t="s">
        <v>483</v>
      </c>
      <c r="C604" s="51">
        <f>SUM(C605:C606)</f>
        <v>4829</v>
      </c>
      <c r="D604" s="51">
        <f>SUM(D605:D606)</f>
        <v>11045</v>
      </c>
      <c r="E604" s="51">
        <f>SUM(E605:E606)</f>
        <v>11045</v>
      </c>
    </row>
    <row r="605" spans="1:5">
      <c r="A605" s="54">
        <v>2081901</v>
      </c>
      <c r="B605" s="186" t="s">
        <v>484</v>
      </c>
      <c r="C605" s="188">
        <v>76</v>
      </c>
      <c r="D605" s="51">
        <f>VLOOKUP(A605,'[1]L02'!$A$6:$C$1327,3,0)</f>
        <v>0</v>
      </c>
      <c r="E605" s="51"/>
    </row>
    <row r="606" spans="1:5">
      <c r="A606" s="54">
        <v>2081902</v>
      </c>
      <c r="B606" s="186" t="s">
        <v>485</v>
      </c>
      <c r="C606" s="188">
        <v>4753</v>
      </c>
      <c r="D606" s="51">
        <f>VLOOKUP(A606,'[1]L02'!$A$6:$C$1327,3,0)</f>
        <v>11045</v>
      </c>
      <c r="E606" s="51">
        <v>11045</v>
      </c>
    </row>
    <row r="607" s="68" customFormat="1" spans="1:5">
      <c r="A607" s="54">
        <v>20820</v>
      </c>
      <c r="B607" s="186" t="s">
        <v>486</v>
      </c>
      <c r="C607" s="51">
        <f>SUM(C608:C609)</f>
        <v>0</v>
      </c>
      <c r="D607" s="51">
        <f>SUM(D608:D609)</f>
        <v>0</v>
      </c>
      <c r="E607" s="51">
        <f>SUM(E608:E609)</f>
        <v>0</v>
      </c>
    </row>
    <row r="608" spans="1:5">
      <c r="A608" s="54">
        <v>2082001</v>
      </c>
      <c r="B608" s="186" t="s">
        <v>487</v>
      </c>
      <c r="C608" s="51"/>
      <c r="D608" s="51">
        <f>VLOOKUP(A608,'[1]L02'!$A$6:$C$1327,3,0)</f>
        <v>0</v>
      </c>
      <c r="E608" s="51"/>
    </row>
    <row r="609" spans="1:5">
      <c r="A609" s="54">
        <v>2082002</v>
      </c>
      <c r="B609" s="186" t="s">
        <v>488</v>
      </c>
      <c r="C609" s="51"/>
      <c r="D609" s="51">
        <f>VLOOKUP(A609,'[1]L02'!$A$6:$C$1327,3,0)</f>
        <v>0</v>
      </c>
      <c r="E609" s="51"/>
    </row>
    <row r="610" s="68" customFormat="1" spans="1:5">
      <c r="A610" s="54">
        <v>20821</v>
      </c>
      <c r="B610" s="186" t="s">
        <v>489</v>
      </c>
      <c r="C610" s="51">
        <f>SUM(C611:C612)</f>
        <v>7402</v>
      </c>
      <c r="D610" s="51">
        <f>SUM(D611:D612)</f>
        <v>1125</v>
      </c>
      <c r="E610" s="51">
        <f>SUM(E611:E612)</f>
        <v>3635</v>
      </c>
    </row>
    <row r="611" spans="1:5">
      <c r="A611" s="54">
        <v>2082101</v>
      </c>
      <c r="B611" s="186" t="s">
        <v>490</v>
      </c>
      <c r="C611" s="188">
        <v>140</v>
      </c>
      <c r="D611" s="51">
        <f>VLOOKUP(A611,'[1]L02'!$A$6:$C$1327,3,0)</f>
        <v>80</v>
      </c>
      <c r="E611" s="51"/>
    </row>
    <row r="612" spans="1:5">
      <c r="A612" s="54">
        <v>2082102</v>
      </c>
      <c r="B612" s="186" t="s">
        <v>491</v>
      </c>
      <c r="C612" s="188">
        <v>7262</v>
      </c>
      <c r="D612" s="51">
        <f>VLOOKUP(A612,'[1]L02'!$A$6:$C$1327,3,0)</f>
        <v>1045</v>
      </c>
      <c r="E612" s="51">
        <v>3635</v>
      </c>
    </row>
    <row r="613" s="68" customFormat="1" spans="1:5">
      <c r="A613" s="54">
        <v>20824</v>
      </c>
      <c r="B613" s="186" t="s">
        <v>492</v>
      </c>
      <c r="C613" s="51">
        <f>SUM(C614:C615)</f>
        <v>0</v>
      </c>
      <c r="D613" s="51">
        <f>SUM(D614:D615)</f>
        <v>0</v>
      </c>
      <c r="E613" s="51">
        <f>SUM(E614:E615)</f>
        <v>0</v>
      </c>
    </row>
    <row r="614" spans="1:5">
      <c r="A614" s="54">
        <v>2082401</v>
      </c>
      <c r="B614" s="186" t="s">
        <v>493</v>
      </c>
      <c r="C614" s="51"/>
      <c r="D614" s="51">
        <f>VLOOKUP(A614,'[1]L02'!$A$6:$C$1327,3,0)</f>
        <v>0</v>
      </c>
      <c r="E614" s="51"/>
    </row>
    <row r="615" spans="1:5">
      <c r="A615" s="54">
        <v>2082402</v>
      </c>
      <c r="B615" s="186" t="s">
        <v>494</v>
      </c>
      <c r="C615" s="51"/>
      <c r="D615" s="51">
        <f>VLOOKUP(A615,'[1]L02'!$A$6:$C$1327,3,0)</f>
        <v>0</v>
      </c>
      <c r="E615" s="51"/>
    </row>
    <row r="616" s="68" customFormat="1" spans="1:5">
      <c r="A616" s="54">
        <v>20825</v>
      </c>
      <c r="B616" s="186" t="s">
        <v>495</v>
      </c>
      <c r="C616" s="51">
        <f>SUM(C617:C618)</f>
        <v>8</v>
      </c>
      <c r="D616" s="51">
        <f>SUM(D617:D618)</f>
        <v>11</v>
      </c>
      <c r="E616" s="51">
        <f>SUM(E617:E618)</f>
        <v>0</v>
      </c>
    </row>
    <row r="617" spans="1:5">
      <c r="A617" s="54">
        <v>2082501</v>
      </c>
      <c r="B617" s="186" t="s">
        <v>496</v>
      </c>
      <c r="C617" s="51">
        <v>8</v>
      </c>
      <c r="D617" s="51">
        <f>VLOOKUP(A617,'[1]L02'!$A$6:$C$1327,3,0)</f>
        <v>11</v>
      </c>
      <c r="E617" s="51"/>
    </row>
    <row r="618" spans="1:5">
      <c r="A618" s="54">
        <v>2082502</v>
      </c>
      <c r="B618" s="186" t="s">
        <v>497</v>
      </c>
      <c r="C618" s="51"/>
      <c r="D618" s="51">
        <f>VLOOKUP(A618,'[1]L02'!$A$6:$C$1327,3,0)</f>
        <v>0</v>
      </c>
      <c r="E618" s="51"/>
    </row>
    <row r="619" s="68" customFormat="1" spans="1:5">
      <c r="A619" s="54">
        <v>20826</v>
      </c>
      <c r="B619" s="186" t="s">
        <v>498</v>
      </c>
      <c r="C619" s="51">
        <f>SUM(C620:C622)</f>
        <v>10103</v>
      </c>
      <c r="D619" s="51">
        <f>SUM(D620:D622)</f>
        <v>10625</v>
      </c>
      <c r="E619" s="51">
        <f>SUM(E620:E622)</f>
        <v>9012</v>
      </c>
    </row>
    <row r="620" spans="1:5">
      <c r="A620" s="54">
        <v>2082601</v>
      </c>
      <c r="B620" s="186" t="s">
        <v>499</v>
      </c>
      <c r="C620" s="188">
        <v>3605</v>
      </c>
      <c r="D620" s="51">
        <f>VLOOKUP(A620,'[1]L02'!$A$6:$C$1327,3,0)</f>
        <v>3023</v>
      </c>
      <c r="E620" s="51"/>
    </row>
    <row r="621" spans="1:5">
      <c r="A621" s="54">
        <v>2082602</v>
      </c>
      <c r="B621" s="186" t="s">
        <v>500</v>
      </c>
      <c r="C621" s="188">
        <v>6498</v>
      </c>
      <c r="D621" s="51">
        <f>VLOOKUP(A621,'[1]L02'!$A$6:$C$1327,3,0)</f>
        <v>7602</v>
      </c>
      <c r="E621" s="51">
        <v>9012</v>
      </c>
    </row>
    <row r="622" spans="1:5">
      <c r="A622" s="54">
        <v>2082699</v>
      </c>
      <c r="B622" s="186" t="s">
        <v>501</v>
      </c>
      <c r="C622" s="188"/>
      <c r="D622" s="51">
        <f>VLOOKUP(A622,'[1]L02'!$A$6:$C$1327,3,0)</f>
        <v>0</v>
      </c>
      <c r="E622" s="51"/>
    </row>
    <row r="623" s="68" customFormat="1" spans="1:5">
      <c r="A623" s="54">
        <v>20827</v>
      </c>
      <c r="B623" s="186" t="s">
        <v>502</v>
      </c>
      <c r="C623" s="51">
        <f>SUM(C624:C626)</f>
        <v>334</v>
      </c>
      <c r="D623" s="51">
        <f>SUM(D624:D626)</f>
        <v>0</v>
      </c>
      <c r="E623" s="51">
        <f>SUM(E624:E626)</f>
        <v>443</v>
      </c>
    </row>
    <row r="624" spans="1:5">
      <c r="A624" s="54">
        <v>2082701</v>
      </c>
      <c r="B624" s="186" t="s">
        <v>503</v>
      </c>
      <c r="C624" s="188">
        <v>71</v>
      </c>
      <c r="D624" s="51">
        <f>VLOOKUP(A624,'[1]L02'!$A$6:$C$1327,3,0)</f>
        <v>0</v>
      </c>
      <c r="E624" s="51">
        <v>219</v>
      </c>
    </row>
    <row r="625" spans="1:5">
      <c r="A625" s="54">
        <v>2082702</v>
      </c>
      <c r="B625" s="186" t="s">
        <v>504</v>
      </c>
      <c r="C625" s="188">
        <v>3</v>
      </c>
      <c r="D625" s="51">
        <f>VLOOKUP(A625,'[1]L02'!$A$6:$C$1327,3,0)</f>
        <v>0</v>
      </c>
      <c r="E625" s="51">
        <v>224</v>
      </c>
    </row>
    <row r="626" spans="1:5">
      <c r="A626" s="54">
        <v>2082799</v>
      </c>
      <c r="B626" s="186" t="s">
        <v>505</v>
      </c>
      <c r="C626" s="188">
        <v>260</v>
      </c>
      <c r="D626" s="51">
        <f>VLOOKUP(A626,'[1]L02'!$A$6:$C$1327,3,0)</f>
        <v>0</v>
      </c>
      <c r="E626" s="51"/>
    </row>
    <row r="627" s="68" customFormat="1" spans="1:5">
      <c r="A627" s="54">
        <v>20828</v>
      </c>
      <c r="B627" s="200" t="s">
        <v>506</v>
      </c>
      <c r="C627" s="51">
        <f>SUM(C628:C634)</f>
        <v>200</v>
      </c>
      <c r="D627" s="51">
        <f>SUM(D628:D634)</f>
        <v>436</v>
      </c>
      <c r="E627" s="51">
        <f>SUM(E628:E634)</f>
        <v>382</v>
      </c>
    </row>
    <row r="628" spans="1:5">
      <c r="A628" s="54">
        <v>2082801</v>
      </c>
      <c r="B628" s="186" t="s">
        <v>65</v>
      </c>
      <c r="C628" s="188">
        <v>124</v>
      </c>
      <c r="D628" s="51">
        <f>VLOOKUP(A628,'[1]L02'!$A$6:$C$1327,3,0)</f>
        <v>386</v>
      </c>
      <c r="E628" s="51">
        <v>297</v>
      </c>
    </row>
    <row r="629" spans="1:5">
      <c r="A629" s="54">
        <v>2082802</v>
      </c>
      <c r="B629" s="186" t="s">
        <v>66</v>
      </c>
      <c r="C629" s="188">
        <v>76</v>
      </c>
      <c r="D629" s="51">
        <f>VLOOKUP(A629,'[1]L02'!$A$6:$C$1327,3,0)</f>
        <v>50</v>
      </c>
      <c r="E629" s="51"/>
    </row>
    <row r="630" spans="1:5">
      <c r="A630" s="54">
        <v>2082803</v>
      </c>
      <c r="B630" s="186" t="s">
        <v>67</v>
      </c>
      <c r="C630" s="188"/>
      <c r="D630" s="51">
        <f>VLOOKUP(A630,'[1]L02'!$A$6:$C$1327,3,0)</f>
        <v>0</v>
      </c>
      <c r="E630" s="51"/>
    </row>
    <row r="631" spans="1:5">
      <c r="A631" s="54">
        <v>2082804</v>
      </c>
      <c r="B631" s="186" t="s">
        <v>507</v>
      </c>
      <c r="C631" s="188"/>
      <c r="D631" s="51">
        <f>VLOOKUP(A631,'[1]L02'!$A$6:$C$1327,3,0)</f>
        <v>0</v>
      </c>
      <c r="E631" s="51"/>
    </row>
    <row r="632" spans="1:5">
      <c r="A632" s="54">
        <v>2082805</v>
      </c>
      <c r="B632" s="186" t="s">
        <v>508</v>
      </c>
      <c r="C632" s="188"/>
      <c r="D632" s="51">
        <f>VLOOKUP(A632,'[1]L02'!$A$6:$C$1327,3,0)</f>
        <v>0</v>
      </c>
      <c r="E632" s="51"/>
    </row>
    <row r="633" spans="1:5">
      <c r="A633" s="54">
        <v>2082850</v>
      </c>
      <c r="B633" s="186" t="s">
        <v>74</v>
      </c>
      <c r="C633" s="188"/>
      <c r="D633" s="51">
        <f>VLOOKUP(A633,'[1]L02'!$A$6:$C$1327,3,0)</f>
        <v>0</v>
      </c>
      <c r="E633" s="51"/>
    </row>
    <row r="634" spans="1:5">
      <c r="A634" s="54">
        <v>2082899</v>
      </c>
      <c r="B634" s="186" t="s">
        <v>509</v>
      </c>
      <c r="C634" s="188"/>
      <c r="D634" s="51">
        <f>VLOOKUP(A634,'[1]L02'!$A$6:$C$1327,3,0)</f>
        <v>0</v>
      </c>
      <c r="E634" s="51">
        <v>85</v>
      </c>
    </row>
    <row r="635" s="68" customFormat="1" spans="1:5">
      <c r="A635" s="54">
        <v>20830</v>
      </c>
      <c r="B635" s="186" t="s">
        <v>510</v>
      </c>
      <c r="C635" s="51">
        <f>SUM(C636:C637)</f>
        <v>0</v>
      </c>
      <c r="D635" s="51">
        <f>SUM(D636:D637)</f>
        <v>211</v>
      </c>
      <c r="E635" s="51">
        <f>SUM(E636:E637)</f>
        <v>0</v>
      </c>
    </row>
    <row r="636" spans="1:5">
      <c r="A636" s="54">
        <v>2083001</v>
      </c>
      <c r="B636" s="186" t="s">
        <v>511</v>
      </c>
      <c r="C636" s="51"/>
      <c r="D636" s="51">
        <f>VLOOKUP(A636,'[1]L02'!$A$6:$C$1327,3,0)</f>
        <v>157</v>
      </c>
      <c r="E636" s="51"/>
    </row>
    <row r="637" spans="1:5">
      <c r="A637" s="54">
        <v>2083099</v>
      </c>
      <c r="B637" s="186" t="s">
        <v>512</v>
      </c>
      <c r="C637" s="51"/>
      <c r="D637" s="51">
        <f>VLOOKUP(A637,'[1]L02'!$A$6:$C$1327,3,0)</f>
        <v>54</v>
      </c>
      <c r="E637" s="51"/>
    </row>
    <row r="638" s="68" customFormat="1" spans="1:5">
      <c r="A638" s="196">
        <v>20899</v>
      </c>
      <c r="B638" s="197" t="s">
        <v>513</v>
      </c>
      <c r="C638" s="51">
        <f>SUM(C639)</f>
        <v>14385</v>
      </c>
      <c r="D638" s="51">
        <f>SUM(D639)</f>
        <v>912</v>
      </c>
      <c r="E638" s="51">
        <f>SUM(E639)</f>
        <v>0</v>
      </c>
    </row>
    <row r="639" spans="1:5">
      <c r="A639" s="54">
        <v>2089999</v>
      </c>
      <c r="B639" s="186" t="s">
        <v>514</v>
      </c>
      <c r="C639" s="51">
        <v>14385</v>
      </c>
      <c r="D639" s="51">
        <f>VLOOKUP(A639,'[1]L02'!$A$6:$C$1327,3,0)</f>
        <v>912</v>
      </c>
      <c r="E639" s="51"/>
    </row>
    <row r="640" s="68" customFormat="1" spans="1:5">
      <c r="A640" s="54">
        <v>210</v>
      </c>
      <c r="B640" s="186" t="s">
        <v>515</v>
      </c>
      <c r="C640" s="51">
        <f>SUM(C641:C712)/2</f>
        <v>33514</v>
      </c>
      <c r="D640" s="51">
        <f>SUM(D641:D712)/2</f>
        <v>32092</v>
      </c>
      <c r="E640" s="51">
        <f>SUM(E641:E712)/2</f>
        <v>36300</v>
      </c>
    </row>
    <row r="641" s="68" customFormat="1" spans="1:5">
      <c r="A641" s="54">
        <v>21001</v>
      </c>
      <c r="B641" s="186" t="s">
        <v>516</v>
      </c>
      <c r="C641" s="51">
        <f>SUM(C642:C645)</f>
        <v>233</v>
      </c>
      <c r="D641" s="51">
        <f>SUM(D642:D645)</f>
        <v>1825</v>
      </c>
      <c r="E641" s="51">
        <f>SUM(E642:E645)</f>
        <v>598</v>
      </c>
    </row>
    <row r="642" spans="1:5">
      <c r="A642" s="54">
        <v>2100101</v>
      </c>
      <c r="B642" s="186" t="s">
        <v>65</v>
      </c>
      <c r="C642" s="188">
        <v>147</v>
      </c>
      <c r="D642" s="51">
        <f>VLOOKUP(A642,'[1]L02'!$A$6:$C$1327,3,0)</f>
        <v>1799</v>
      </c>
      <c r="E642" s="51">
        <v>593</v>
      </c>
    </row>
    <row r="643" spans="1:5">
      <c r="A643" s="54">
        <v>2100102</v>
      </c>
      <c r="B643" s="186" t="s">
        <v>66</v>
      </c>
      <c r="C643" s="188">
        <v>86</v>
      </c>
      <c r="D643" s="51">
        <f>VLOOKUP(A643,'[1]L02'!$A$6:$C$1327,3,0)</f>
        <v>0</v>
      </c>
      <c r="E643" s="51"/>
    </row>
    <row r="644" spans="1:5">
      <c r="A644" s="54">
        <v>2100103</v>
      </c>
      <c r="B644" s="186" t="s">
        <v>67</v>
      </c>
      <c r="C644" s="188"/>
      <c r="D644" s="51">
        <f>VLOOKUP(A644,'[1]L02'!$A$6:$C$1327,3,0)</f>
        <v>0</v>
      </c>
      <c r="E644" s="51">
        <v>5</v>
      </c>
    </row>
    <row r="645" spans="1:5">
      <c r="A645" s="54">
        <v>2100199</v>
      </c>
      <c r="B645" s="186" t="s">
        <v>517</v>
      </c>
      <c r="C645" s="188"/>
      <c r="D645" s="51">
        <f>VLOOKUP(A645,'[1]L02'!$A$6:$C$1327,3,0)</f>
        <v>26</v>
      </c>
      <c r="E645" s="51"/>
    </row>
    <row r="646" s="68" customFormat="1" spans="1:5">
      <c r="A646" s="54">
        <v>21002</v>
      </c>
      <c r="B646" s="186" t="s">
        <v>518</v>
      </c>
      <c r="C646" s="51">
        <f>SUM(C647:C660)</f>
        <v>834</v>
      </c>
      <c r="D646" s="51">
        <f>SUM(D647:D660)</f>
        <v>250</v>
      </c>
      <c r="E646" s="51">
        <f>SUM(E647:E660)</f>
        <v>432</v>
      </c>
    </row>
    <row r="647" spans="1:5">
      <c r="A647" s="54">
        <v>2100201</v>
      </c>
      <c r="B647" s="186" t="s">
        <v>519</v>
      </c>
      <c r="C647" s="188">
        <v>834</v>
      </c>
      <c r="D647" s="51">
        <f>VLOOKUP(A647,'[1]L02'!$A$6:$C$1327,3,0)</f>
        <v>250</v>
      </c>
      <c r="E647" s="51">
        <v>432</v>
      </c>
    </row>
    <row r="648" spans="1:5">
      <c r="A648" s="54">
        <v>2100202</v>
      </c>
      <c r="B648" s="186" t="s">
        <v>520</v>
      </c>
      <c r="C648" s="188"/>
      <c r="D648" s="51">
        <f>VLOOKUP(A648,'[1]L02'!$A$6:$C$1327,3,0)</f>
        <v>0</v>
      </c>
      <c r="E648" s="51"/>
    </row>
    <row r="649" spans="1:5">
      <c r="A649" s="54">
        <v>2100203</v>
      </c>
      <c r="B649" s="186" t="s">
        <v>521</v>
      </c>
      <c r="C649" s="188"/>
      <c r="D649" s="51">
        <f>VLOOKUP(A649,'[1]L02'!$A$6:$C$1327,3,0)</f>
        <v>0</v>
      </c>
      <c r="E649" s="51"/>
    </row>
    <row r="650" spans="1:5">
      <c r="A650" s="54">
        <v>2100204</v>
      </c>
      <c r="B650" s="186" t="s">
        <v>522</v>
      </c>
      <c r="C650" s="188"/>
      <c r="D650" s="51">
        <f>VLOOKUP(A650,'[1]L02'!$A$6:$C$1327,3,0)</f>
        <v>0</v>
      </c>
      <c r="E650" s="51"/>
    </row>
    <row r="651" spans="1:5">
      <c r="A651" s="54">
        <v>2100205</v>
      </c>
      <c r="B651" s="186" t="s">
        <v>523</v>
      </c>
      <c r="C651" s="188"/>
      <c r="D651" s="51">
        <f>VLOOKUP(A651,'[1]L02'!$A$6:$C$1327,3,0)</f>
        <v>0</v>
      </c>
      <c r="E651" s="51"/>
    </row>
    <row r="652" spans="1:5">
      <c r="A652" s="54">
        <v>2100206</v>
      </c>
      <c r="B652" s="186" t="s">
        <v>524</v>
      </c>
      <c r="C652" s="188"/>
      <c r="D652" s="51">
        <f>VLOOKUP(A652,'[1]L02'!$A$6:$C$1327,3,0)</f>
        <v>0</v>
      </c>
      <c r="E652" s="51"/>
    </row>
    <row r="653" spans="1:5">
      <c r="A653" s="54">
        <v>2100207</v>
      </c>
      <c r="B653" s="186" t="s">
        <v>525</v>
      </c>
      <c r="C653" s="188"/>
      <c r="D653" s="51">
        <f>VLOOKUP(A653,'[1]L02'!$A$6:$C$1327,3,0)</f>
        <v>0</v>
      </c>
      <c r="E653" s="51"/>
    </row>
    <row r="654" spans="1:5">
      <c r="A654" s="54">
        <v>2100208</v>
      </c>
      <c r="B654" s="186" t="s">
        <v>526</v>
      </c>
      <c r="C654" s="188"/>
      <c r="D654" s="51">
        <f>VLOOKUP(A654,'[1]L02'!$A$6:$C$1327,3,0)</f>
        <v>0</v>
      </c>
      <c r="E654" s="51"/>
    </row>
    <row r="655" spans="1:5">
      <c r="A655" s="54">
        <v>2100209</v>
      </c>
      <c r="B655" s="186" t="s">
        <v>527</v>
      </c>
      <c r="C655" s="188"/>
      <c r="D655" s="51">
        <f>VLOOKUP(A655,'[1]L02'!$A$6:$C$1327,3,0)</f>
        <v>0</v>
      </c>
      <c r="E655" s="51"/>
    </row>
    <row r="656" spans="1:5">
      <c r="A656" s="54">
        <v>2100210</v>
      </c>
      <c r="B656" s="186" t="s">
        <v>528</v>
      </c>
      <c r="C656" s="188"/>
      <c r="D656" s="51">
        <f>VLOOKUP(A656,'[1]L02'!$A$6:$C$1327,3,0)</f>
        <v>0</v>
      </c>
      <c r="E656" s="51"/>
    </row>
    <row r="657" spans="1:5">
      <c r="A657" s="54">
        <v>2100211</v>
      </c>
      <c r="B657" s="186" t="s">
        <v>529</v>
      </c>
      <c r="C657" s="188"/>
      <c r="D657" s="51">
        <f>VLOOKUP(A657,'[1]L02'!$A$6:$C$1327,3,0)</f>
        <v>0</v>
      </c>
      <c r="E657" s="51"/>
    </row>
    <row r="658" spans="1:5">
      <c r="A658" s="54">
        <v>2100212</v>
      </c>
      <c r="B658" s="186" t="s">
        <v>530</v>
      </c>
      <c r="C658" s="188"/>
      <c r="D658" s="51">
        <f>VLOOKUP(A658,'[1]L02'!$A$6:$C$1327,3,0)</f>
        <v>0</v>
      </c>
      <c r="E658" s="51"/>
    </row>
    <row r="659" spans="1:5">
      <c r="A659" s="54">
        <v>2100213</v>
      </c>
      <c r="B659" s="186" t="s">
        <v>531</v>
      </c>
      <c r="C659" s="188"/>
      <c r="D659" s="51"/>
      <c r="E659" s="51"/>
    </row>
    <row r="660" spans="1:5">
      <c r="A660" s="54">
        <v>2100299</v>
      </c>
      <c r="B660" s="186" t="s">
        <v>532</v>
      </c>
      <c r="D660" s="51">
        <f>VLOOKUP(A660,'[1]L02'!$A$6:$C$1327,3,0)</f>
        <v>0</v>
      </c>
      <c r="E660" s="51"/>
    </row>
    <row r="661" s="68" customFormat="1" spans="1:5">
      <c r="A661" s="54">
        <v>21003</v>
      </c>
      <c r="B661" s="186" t="s">
        <v>533</v>
      </c>
      <c r="C661" s="188">
        <f>SUM(C662:C664)</f>
        <v>1469</v>
      </c>
      <c r="D661" s="51">
        <f>SUM(D662:D664)</f>
        <v>2168</v>
      </c>
      <c r="E661" s="51">
        <f>SUM(E662:E664)</f>
        <v>3667</v>
      </c>
    </row>
    <row r="662" spans="1:5">
      <c r="A662" s="54">
        <v>2100301</v>
      </c>
      <c r="B662" s="186" t="s">
        <v>534</v>
      </c>
      <c r="C662" s="188"/>
      <c r="D662" s="51">
        <f>VLOOKUP(A662,'[1]L02'!$A$6:$C$1327,3,0)</f>
        <v>0</v>
      </c>
      <c r="E662" s="51"/>
    </row>
    <row r="663" spans="1:5">
      <c r="A663" s="54">
        <v>2100302</v>
      </c>
      <c r="B663" s="186" t="s">
        <v>535</v>
      </c>
      <c r="C663" s="188">
        <v>407</v>
      </c>
      <c r="D663" s="51">
        <f>VLOOKUP(A663,'[1]L02'!$A$6:$C$1327,3,0)</f>
        <v>1925</v>
      </c>
      <c r="E663" s="51">
        <v>3667</v>
      </c>
    </row>
    <row r="664" spans="1:5">
      <c r="A664" s="54">
        <v>2100399</v>
      </c>
      <c r="B664" s="186" t="s">
        <v>536</v>
      </c>
      <c r="C664" s="188">
        <v>1062</v>
      </c>
      <c r="D664" s="51">
        <f>VLOOKUP(A664,'[1]L02'!$A$6:$C$1327,3,0)</f>
        <v>243</v>
      </c>
      <c r="E664" s="51"/>
    </row>
    <row r="665" s="68" customFormat="1" spans="1:5">
      <c r="A665" s="54">
        <v>21004</v>
      </c>
      <c r="B665" s="186" t="s">
        <v>537</v>
      </c>
      <c r="C665" s="51">
        <f>SUM(C666:C676)</f>
        <v>7625</v>
      </c>
      <c r="D665" s="51">
        <f>SUM(D666:D676)</f>
        <v>3605</v>
      </c>
      <c r="E665" s="51">
        <f>SUM(E666:E676)</f>
        <v>3440</v>
      </c>
    </row>
    <row r="666" spans="1:5">
      <c r="A666" s="54">
        <v>2100401</v>
      </c>
      <c r="B666" s="186" t="s">
        <v>538</v>
      </c>
      <c r="C666" s="188">
        <v>380</v>
      </c>
      <c r="D666" s="51">
        <f>VLOOKUP(A666,'[1]L02'!$A$6:$C$1327,3,0)</f>
        <v>530</v>
      </c>
      <c r="E666" s="51">
        <v>463</v>
      </c>
    </row>
    <row r="667" spans="1:5">
      <c r="A667" s="54">
        <v>2100402</v>
      </c>
      <c r="B667" s="186" t="s">
        <v>539</v>
      </c>
      <c r="C667" s="188">
        <v>66</v>
      </c>
      <c r="D667" s="51">
        <f>VLOOKUP(A667,'[1]L02'!$A$6:$C$1327,3,0)</f>
        <v>109</v>
      </c>
      <c r="E667" s="51">
        <v>280</v>
      </c>
    </row>
    <row r="668" spans="1:5">
      <c r="A668" s="54">
        <v>2100403</v>
      </c>
      <c r="B668" s="186" t="s">
        <v>540</v>
      </c>
      <c r="C668" s="188"/>
      <c r="D668" s="51">
        <f>VLOOKUP(A668,'[1]L02'!$A$6:$C$1327,3,0)</f>
        <v>0</v>
      </c>
      <c r="E668" s="51"/>
    </row>
    <row r="669" spans="1:5">
      <c r="A669" s="54">
        <v>2100404</v>
      </c>
      <c r="B669" s="186" t="s">
        <v>541</v>
      </c>
      <c r="C669" s="188"/>
      <c r="D669" s="51">
        <f>VLOOKUP(A669,'[1]L02'!$A$6:$C$1327,3,0)</f>
        <v>0</v>
      </c>
      <c r="E669" s="51"/>
    </row>
    <row r="670" spans="1:5">
      <c r="A670" s="54">
        <v>2100405</v>
      </c>
      <c r="B670" s="186" t="s">
        <v>542</v>
      </c>
      <c r="C670" s="188"/>
      <c r="D670" s="51">
        <f>VLOOKUP(A670,'[1]L02'!$A$6:$C$1327,3,0)</f>
        <v>0</v>
      </c>
      <c r="E670" s="51"/>
    </row>
    <row r="671" spans="1:5">
      <c r="A671" s="54">
        <v>2100406</v>
      </c>
      <c r="B671" s="186" t="s">
        <v>543</v>
      </c>
      <c r="C671" s="188"/>
      <c r="D671" s="51">
        <f>VLOOKUP(A671,'[1]L02'!$A$6:$C$1327,3,0)</f>
        <v>0</v>
      </c>
      <c r="E671" s="51"/>
    </row>
    <row r="672" spans="1:5">
      <c r="A672" s="54">
        <v>2100407</v>
      </c>
      <c r="B672" s="186" t="s">
        <v>544</v>
      </c>
      <c r="C672" s="188"/>
      <c r="D672" s="51">
        <f>VLOOKUP(A672,'[1]L02'!$A$6:$C$1327,3,0)</f>
        <v>0</v>
      </c>
      <c r="E672" s="51"/>
    </row>
    <row r="673" spans="1:5">
      <c r="A673" s="54">
        <v>2100408</v>
      </c>
      <c r="B673" s="186" t="s">
        <v>545</v>
      </c>
      <c r="C673" s="188">
        <v>936</v>
      </c>
      <c r="D673" s="51">
        <f>VLOOKUP(A673,'[1]L02'!$A$6:$C$1327,3,0)</f>
        <v>2880</v>
      </c>
      <c r="E673" s="51">
        <v>2482</v>
      </c>
    </row>
    <row r="674" spans="1:5">
      <c r="A674" s="54">
        <v>2100409</v>
      </c>
      <c r="B674" s="186" t="s">
        <v>546</v>
      </c>
      <c r="C674" s="188"/>
      <c r="D674" s="51">
        <f>VLOOKUP(A674,'[1]L02'!$A$6:$C$1327,3,0)</f>
        <v>0</v>
      </c>
      <c r="E674" s="51">
        <v>215</v>
      </c>
    </row>
    <row r="675" spans="1:5">
      <c r="A675" s="54">
        <v>2100410</v>
      </c>
      <c r="B675" s="186" t="s">
        <v>547</v>
      </c>
      <c r="C675" s="188">
        <v>6243</v>
      </c>
      <c r="D675" s="51">
        <f>VLOOKUP(A675,'[1]L02'!$A$6:$C$1327,3,0)</f>
        <v>86</v>
      </c>
      <c r="E675" s="51"/>
    </row>
    <row r="676" spans="1:5">
      <c r="A676" s="54">
        <v>2100499</v>
      </c>
      <c r="B676" s="186" t="s">
        <v>548</v>
      </c>
      <c r="C676" s="188">
        <f>SUM(C677:C678)</f>
        <v>0</v>
      </c>
      <c r="D676" s="51">
        <f>VLOOKUP(A676,'[1]L02'!$A$6:$C$1327,3,0)</f>
        <v>0</v>
      </c>
      <c r="E676" s="51"/>
    </row>
    <row r="677" s="68" customFormat="1" spans="1:5">
      <c r="A677" s="54">
        <v>21006</v>
      </c>
      <c r="B677" s="186" t="s">
        <v>549</v>
      </c>
      <c r="C677" s="51">
        <f>SUM(C678:C679)</f>
        <v>0</v>
      </c>
      <c r="D677" s="51">
        <f>SUM(D678:D679)</f>
        <v>13</v>
      </c>
      <c r="E677" s="51">
        <f>SUM(E678:E679)</f>
        <v>0</v>
      </c>
    </row>
    <row r="678" spans="1:5">
      <c r="A678" s="54">
        <v>2100601</v>
      </c>
      <c r="B678" s="186" t="s">
        <v>550</v>
      </c>
      <c r="C678" s="51"/>
      <c r="D678" s="51">
        <f>VLOOKUP(A678,'[1]L02'!$A$6:$C$1327,3,0)</f>
        <v>13</v>
      </c>
      <c r="E678" s="51"/>
    </row>
    <row r="679" spans="1:5">
      <c r="A679" s="54">
        <v>2100699</v>
      </c>
      <c r="B679" s="186" t="s">
        <v>551</v>
      </c>
      <c r="C679" s="51"/>
      <c r="D679" s="51">
        <f>VLOOKUP(A679,'[1]L02'!$A$6:$C$1327,3,0)</f>
        <v>0</v>
      </c>
      <c r="E679" s="51"/>
    </row>
    <row r="680" s="68" customFormat="1" spans="1:5">
      <c r="A680" s="54">
        <v>21007</v>
      </c>
      <c r="B680" s="186" t="s">
        <v>552</v>
      </c>
      <c r="C680" s="51">
        <f>SUM(C681:C683)</f>
        <v>487</v>
      </c>
      <c r="D680" s="51">
        <f>SUM(D681:D683)</f>
        <v>721</v>
      </c>
      <c r="E680" s="51">
        <f>SUM(E681:E683)</f>
        <v>1478</v>
      </c>
    </row>
    <row r="681" spans="1:5">
      <c r="A681" s="54">
        <v>2100716</v>
      </c>
      <c r="B681" s="186" t="s">
        <v>553</v>
      </c>
      <c r="C681" s="188"/>
      <c r="D681" s="51">
        <f>VLOOKUP(A681,'[1]L02'!$A$6:$C$1327,3,0)</f>
        <v>0</v>
      </c>
      <c r="E681" s="51"/>
    </row>
    <row r="682" spans="1:5">
      <c r="A682" s="54">
        <v>2100717</v>
      </c>
      <c r="B682" s="186" t="s">
        <v>554</v>
      </c>
      <c r="C682" s="188">
        <v>449</v>
      </c>
      <c r="D682" s="51">
        <f>VLOOKUP(A682,'[1]L02'!$A$6:$C$1327,3,0)</f>
        <v>0</v>
      </c>
      <c r="E682" s="51"/>
    </row>
    <row r="683" spans="1:5">
      <c r="A683" s="54">
        <v>2100799</v>
      </c>
      <c r="B683" s="186" t="s">
        <v>555</v>
      </c>
      <c r="C683" s="188">
        <v>38</v>
      </c>
      <c r="D683" s="51">
        <f>VLOOKUP(A683,'[1]L02'!$A$6:$C$1327,3,0)</f>
        <v>721</v>
      </c>
      <c r="E683" s="51">
        <v>1478</v>
      </c>
    </row>
    <row r="684" s="68" customFormat="1" spans="1:5">
      <c r="A684" s="54">
        <v>21011</v>
      </c>
      <c r="B684" s="186" t="s">
        <v>556</v>
      </c>
      <c r="C684" s="51">
        <f>SUM(C685:C688)</f>
        <v>618</v>
      </c>
      <c r="D684" s="51">
        <f>SUM(D685:D688)</f>
        <v>4185</v>
      </c>
      <c r="E684" s="51">
        <f>SUM(E685:E688)</f>
        <v>5659</v>
      </c>
    </row>
    <row r="685" spans="1:5">
      <c r="A685" s="54">
        <v>2101101</v>
      </c>
      <c r="B685" s="186" t="s">
        <v>557</v>
      </c>
      <c r="C685" s="188">
        <v>490</v>
      </c>
      <c r="D685" s="51">
        <f>VLOOKUP(A685,'[1]L02'!$A$6:$C$1327,3,0)</f>
        <v>1299</v>
      </c>
      <c r="E685" s="51">
        <v>1812</v>
      </c>
    </row>
    <row r="686" spans="1:5">
      <c r="A686" s="54">
        <v>2101102</v>
      </c>
      <c r="B686" s="186" t="s">
        <v>558</v>
      </c>
      <c r="C686" s="188">
        <v>128</v>
      </c>
      <c r="D686" s="51">
        <f>VLOOKUP(A686,'[1]L02'!$A$6:$C$1327,3,0)</f>
        <v>2886</v>
      </c>
      <c r="E686" s="51">
        <v>3624</v>
      </c>
    </row>
    <row r="687" spans="1:5">
      <c r="A687" s="54">
        <v>2101103</v>
      </c>
      <c r="B687" s="186" t="s">
        <v>559</v>
      </c>
      <c r="C687" s="188"/>
      <c r="D687" s="51">
        <f>VLOOKUP(A687,'[1]L02'!$A$6:$C$1327,3,0)</f>
        <v>0</v>
      </c>
      <c r="E687" s="51"/>
    </row>
    <row r="688" spans="1:5">
      <c r="A688" s="54">
        <v>2101199</v>
      </c>
      <c r="B688" s="186" t="s">
        <v>560</v>
      </c>
      <c r="D688" s="51">
        <f>VLOOKUP(A688,'[1]L02'!$A$6:$C$1327,3,0)</f>
        <v>0</v>
      </c>
      <c r="E688" s="51">
        <v>223</v>
      </c>
    </row>
    <row r="689" s="68" customFormat="1" spans="1:5">
      <c r="A689" s="54">
        <v>21012</v>
      </c>
      <c r="B689" s="186" t="s">
        <v>561</v>
      </c>
      <c r="C689" s="51">
        <f>SUM(C690:C692)</f>
        <v>10687</v>
      </c>
      <c r="D689" s="51">
        <f>SUM(D690:D692)</f>
        <v>16001</v>
      </c>
      <c r="E689" s="51">
        <f>SUM(E690:E692)</f>
        <v>17271</v>
      </c>
    </row>
    <row r="690" spans="1:5">
      <c r="A690" s="54">
        <v>2101201</v>
      </c>
      <c r="B690" s="186" t="s">
        <v>562</v>
      </c>
      <c r="C690" s="188"/>
      <c r="D690" s="51">
        <f>VLOOKUP(A690,'[1]L02'!$A$6:$C$1327,3,0)</f>
        <v>0</v>
      </c>
      <c r="E690" s="51"/>
    </row>
    <row r="691" spans="1:5">
      <c r="A691" s="54">
        <v>2101202</v>
      </c>
      <c r="B691" s="186" t="s">
        <v>563</v>
      </c>
      <c r="C691" s="188">
        <v>10436</v>
      </c>
      <c r="D691" s="51">
        <f>VLOOKUP(A691,'[1]L02'!$A$6:$C$1327,3,0)</f>
        <v>15971</v>
      </c>
      <c r="E691" s="51">
        <v>16800</v>
      </c>
    </row>
    <row r="692" spans="1:5">
      <c r="A692" s="54">
        <v>2101299</v>
      </c>
      <c r="B692" s="186" t="s">
        <v>564</v>
      </c>
      <c r="C692" s="188">
        <v>251</v>
      </c>
      <c r="D692" s="51">
        <f>VLOOKUP(A692,'[1]L02'!$A$6:$C$1327,3,0)</f>
        <v>30</v>
      </c>
      <c r="E692" s="51">
        <v>471</v>
      </c>
    </row>
    <row r="693" s="68" customFormat="1" spans="1:5">
      <c r="A693" s="54">
        <v>21013</v>
      </c>
      <c r="B693" s="186" t="s">
        <v>565</v>
      </c>
      <c r="C693" s="51">
        <f>SUM(C694:C696)</f>
        <v>2164</v>
      </c>
      <c r="D693" s="51">
        <f>SUM(D694:D696)</f>
        <v>2702</v>
      </c>
      <c r="E693" s="51">
        <f>SUM(E694:E696)</f>
        <v>3159</v>
      </c>
    </row>
    <row r="694" spans="1:5">
      <c r="A694" s="54">
        <v>2101301</v>
      </c>
      <c r="B694" s="186" t="s">
        <v>566</v>
      </c>
      <c r="C694" s="188">
        <v>2141</v>
      </c>
      <c r="D694" s="51">
        <f>VLOOKUP(A694,'[1]L02'!$A$6:$C$1327,3,0)</f>
        <v>2702</v>
      </c>
      <c r="E694" s="51">
        <v>3159</v>
      </c>
    </row>
    <row r="695" spans="1:5">
      <c r="A695" s="54">
        <v>2101302</v>
      </c>
      <c r="B695" s="186" t="s">
        <v>567</v>
      </c>
      <c r="C695" s="188">
        <v>23</v>
      </c>
      <c r="D695" s="51">
        <f>VLOOKUP(A695,'[1]L02'!$A$6:$C$1327,3,0)</f>
        <v>0</v>
      </c>
      <c r="E695" s="51"/>
    </row>
    <row r="696" spans="1:5">
      <c r="A696" s="54">
        <v>2101399</v>
      </c>
      <c r="B696" s="186" t="s">
        <v>568</v>
      </c>
      <c r="D696" s="51">
        <f>VLOOKUP(A696,'[1]L02'!$A$6:$C$1327,3,0)</f>
        <v>0</v>
      </c>
      <c r="E696" s="51"/>
    </row>
    <row r="697" s="68" customFormat="1" spans="1:5">
      <c r="A697" s="54">
        <v>21014</v>
      </c>
      <c r="B697" s="186" t="s">
        <v>569</v>
      </c>
      <c r="C697" s="51">
        <f>SUM(C698:C699)</f>
        <v>2</v>
      </c>
      <c r="D697" s="51">
        <f>SUM(D698:D699)</f>
        <v>38</v>
      </c>
      <c r="E697" s="51">
        <f>SUM(E698:E699)</f>
        <v>0</v>
      </c>
    </row>
    <row r="698" spans="1:5">
      <c r="A698" s="54">
        <v>2101401</v>
      </c>
      <c r="B698" s="186" t="s">
        <v>570</v>
      </c>
      <c r="C698" s="51">
        <v>2</v>
      </c>
      <c r="D698" s="51">
        <f>VLOOKUP(A698,'[1]L02'!$A$6:$C$1327,3,0)</f>
        <v>38</v>
      </c>
      <c r="E698" s="51"/>
    </row>
    <row r="699" spans="1:5">
      <c r="A699" s="54">
        <v>2101499</v>
      </c>
      <c r="B699" s="186" t="s">
        <v>571</v>
      </c>
      <c r="C699" s="51"/>
      <c r="D699" s="51">
        <f>VLOOKUP(A699,'[1]L02'!$A$6:$C$1327,3,0)</f>
        <v>0</v>
      </c>
      <c r="E699" s="51"/>
    </row>
    <row r="700" s="68" customFormat="1" spans="1:5">
      <c r="A700" s="54">
        <v>21015</v>
      </c>
      <c r="B700" s="186" t="s">
        <v>572</v>
      </c>
      <c r="C700" s="51">
        <f>SUM(C701:C708)</f>
        <v>262</v>
      </c>
      <c r="D700" s="51">
        <f>SUM(D701:D708)</f>
        <v>584</v>
      </c>
      <c r="E700" s="51">
        <f>SUM(E701:E708)</f>
        <v>596</v>
      </c>
    </row>
    <row r="701" spans="1:5">
      <c r="A701" s="54">
        <v>2101501</v>
      </c>
      <c r="B701" s="186" t="s">
        <v>65</v>
      </c>
      <c r="C701" s="188">
        <v>238</v>
      </c>
      <c r="D701" s="51">
        <f>VLOOKUP(A701,'[1]L02'!$A$6:$C$1327,3,0)</f>
        <v>542</v>
      </c>
      <c r="E701" s="51">
        <v>566</v>
      </c>
    </row>
    <row r="702" spans="1:5">
      <c r="A702" s="54">
        <v>2101502</v>
      </c>
      <c r="B702" s="186" t="s">
        <v>66</v>
      </c>
      <c r="C702" s="188">
        <v>24</v>
      </c>
      <c r="D702" s="51">
        <f>VLOOKUP(A702,'[1]L02'!$A$6:$C$1327,3,0)</f>
        <v>0</v>
      </c>
      <c r="E702" s="51"/>
    </row>
    <row r="703" spans="1:5">
      <c r="A703" s="54">
        <v>2101503</v>
      </c>
      <c r="B703" s="186" t="s">
        <v>67</v>
      </c>
      <c r="C703" s="188"/>
      <c r="D703" s="51">
        <f>VLOOKUP(A703,'[1]L02'!$A$6:$C$1327,3,0)</f>
        <v>0</v>
      </c>
      <c r="E703" s="51"/>
    </row>
    <row r="704" spans="1:5">
      <c r="A704" s="54">
        <v>2101504</v>
      </c>
      <c r="B704" s="186" t="s">
        <v>106</v>
      </c>
      <c r="C704" s="188"/>
      <c r="D704" s="51">
        <f>VLOOKUP(A704,'[1]L02'!$A$6:$C$1327,3,0)</f>
        <v>0</v>
      </c>
      <c r="E704" s="51"/>
    </row>
    <row r="705" spans="1:5">
      <c r="A705" s="54">
        <v>2101505</v>
      </c>
      <c r="B705" s="186" t="s">
        <v>573</v>
      </c>
      <c r="C705" s="188"/>
      <c r="D705" s="51">
        <f>VLOOKUP(A705,'[1]L02'!$A$6:$C$1327,3,0)</f>
        <v>0</v>
      </c>
      <c r="E705" s="51"/>
    </row>
    <row r="706" spans="1:5">
      <c r="A706" s="54">
        <v>2101506</v>
      </c>
      <c r="B706" s="186" t="s">
        <v>574</v>
      </c>
      <c r="C706" s="188"/>
      <c r="D706" s="51">
        <f>VLOOKUP(A706,'[1]L02'!$A$6:$C$1327,3,0)</f>
        <v>0</v>
      </c>
      <c r="E706" s="51"/>
    </row>
    <row r="707" spans="1:5">
      <c r="A707" s="54">
        <v>2101550</v>
      </c>
      <c r="B707" s="186" t="s">
        <v>74</v>
      </c>
      <c r="C707" s="188"/>
      <c r="D707" s="51">
        <f>VLOOKUP(A707,'[1]L02'!$A$6:$C$1327,3,0)</f>
        <v>0</v>
      </c>
      <c r="E707" s="51"/>
    </row>
    <row r="708" spans="1:5">
      <c r="A708" s="54">
        <v>2101599</v>
      </c>
      <c r="B708" s="186" t="s">
        <v>575</v>
      </c>
      <c r="C708" s="188"/>
      <c r="D708" s="51">
        <f>VLOOKUP(A708,'[1]L02'!$A$6:$C$1327,3,0)</f>
        <v>42</v>
      </c>
      <c r="E708" s="51">
        <v>30</v>
      </c>
    </row>
    <row r="709" s="68" customFormat="1" spans="1:5">
      <c r="A709" s="54">
        <v>21016</v>
      </c>
      <c r="B709" s="186" t="s">
        <v>576</v>
      </c>
      <c r="C709" s="51">
        <f>SUM(C710)</f>
        <v>0</v>
      </c>
      <c r="D709" s="51">
        <f>SUM(D710)</f>
        <v>0</v>
      </c>
      <c r="E709" s="51">
        <f>SUM(E710)</f>
        <v>0</v>
      </c>
    </row>
    <row r="710" spans="1:5">
      <c r="A710" s="196">
        <v>2101601</v>
      </c>
      <c r="B710" s="197" t="s">
        <v>577</v>
      </c>
      <c r="C710" s="51"/>
      <c r="D710" s="51">
        <f>VLOOKUP(A710,'[1]L02'!$A$6:$C$1327,3,0)</f>
        <v>0</v>
      </c>
      <c r="E710" s="51"/>
    </row>
    <row r="711" s="68" customFormat="1" spans="1:5">
      <c r="A711" s="54">
        <v>21099</v>
      </c>
      <c r="B711" s="201" t="s">
        <v>578</v>
      </c>
      <c r="C711" s="51">
        <f>SUM(C712)</f>
        <v>9133</v>
      </c>
      <c r="D711" s="51">
        <f>SUM(D712)</f>
        <v>0</v>
      </c>
      <c r="E711" s="51">
        <f>SUM(E712)</f>
        <v>0</v>
      </c>
    </row>
    <row r="712" spans="1:5">
      <c r="A712" s="196">
        <v>2109999</v>
      </c>
      <c r="B712" s="201" t="s">
        <v>579</v>
      </c>
      <c r="C712" s="51">
        <v>9133</v>
      </c>
      <c r="D712" s="51">
        <f>VLOOKUP(A712,'[1]L02'!$A$6:$C$1327,3,0)</f>
        <v>0</v>
      </c>
      <c r="E712" s="51"/>
    </row>
    <row r="713" s="68" customFormat="1" spans="1:5">
      <c r="A713" s="54">
        <v>211</v>
      </c>
      <c r="B713" s="201" t="s">
        <v>580</v>
      </c>
      <c r="C713" s="51">
        <f>SUM(C714:C789)/2</f>
        <v>4581</v>
      </c>
      <c r="D713" s="51">
        <f>SUM(D714:D789)/2</f>
        <v>3439</v>
      </c>
      <c r="E713" s="51">
        <f>SUM(E714:E789)/2</f>
        <v>1074</v>
      </c>
    </row>
    <row r="714" s="68" customFormat="1" spans="1:5">
      <c r="A714" s="54">
        <v>21101</v>
      </c>
      <c r="B714" s="201" t="s">
        <v>581</v>
      </c>
      <c r="C714" s="51">
        <f>SUM(C715:C723)</f>
        <v>494</v>
      </c>
      <c r="D714" s="51">
        <f>SUM(D715:D723)</f>
        <v>884</v>
      </c>
      <c r="E714" s="51">
        <f>SUM(E715:E723)</f>
        <v>481</v>
      </c>
    </row>
    <row r="715" spans="1:5">
      <c r="A715" s="54">
        <v>2110101</v>
      </c>
      <c r="B715" s="201" t="s">
        <v>65</v>
      </c>
      <c r="C715" s="188">
        <v>445</v>
      </c>
      <c r="D715" s="51">
        <f>VLOOKUP(A715,'[1]L02'!$A$6:$C$1327,3,0)</f>
        <v>584</v>
      </c>
      <c r="E715" s="51"/>
    </row>
    <row r="716" spans="1:5">
      <c r="A716" s="54">
        <v>2110102</v>
      </c>
      <c r="B716" s="201" t="s">
        <v>66</v>
      </c>
      <c r="C716" s="188"/>
      <c r="D716" s="51">
        <f>VLOOKUP(A716,'[1]L02'!$A$6:$C$1327,3,0)</f>
        <v>0</v>
      </c>
      <c r="E716" s="51"/>
    </row>
    <row r="717" spans="1:5">
      <c r="A717" s="54">
        <v>2110103</v>
      </c>
      <c r="B717" s="201" t="s">
        <v>67</v>
      </c>
      <c r="C717" s="188"/>
      <c r="D717" s="51">
        <f>VLOOKUP(A717,'[1]L02'!$A$6:$C$1327,3,0)</f>
        <v>0</v>
      </c>
      <c r="E717" s="51"/>
    </row>
    <row r="718" spans="1:5">
      <c r="A718" s="54">
        <v>2110104</v>
      </c>
      <c r="B718" s="201" t="s">
        <v>582</v>
      </c>
      <c r="C718" s="188"/>
      <c r="D718" s="51">
        <f>VLOOKUP(A718,'[1]L02'!$A$6:$C$1327,3,0)</f>
        <v>0</v>
      </c>
      <c r="E718" s="51"/>
    </row>
    <row r="719" spans="1:5">
      <c r="A719" s="54">
        <v>2110105</v>
      </c>
      <c r="B719" s="201" t="s">
        <v>583</v>
      </c>
      <c r="C719" s="188"/>
      <c r="D719" s="51">
        <f>VLOOKUP(A719,'[1]L02'!$A$6:$C$1327,3,0)</f>
        <v>0</v>
      </c>
      <c r="E719" s="51"/>
    </row>
    <row r="720" spans="1:5">
      <c r="A720" s="54">
        <v>2110106</v>
      </c>
      <c r="B720" s="201" t="s">
        <v>584</v>
      </c>
      <c r="C720" s="188"/>
      <c r="D720" s="51">
        <f>VLOOKUP(A720,'[1]L02'!$A$6:$C$1327,3,0)</f>
        <v>0</v>
      </c>
      <c r="E720" s="51"/>
    </row>
    <row r="721" spans="1:5">
      <c r="A721" s="54">
        <v>2110107</v>
      </c>
      <c r="B721" s="201" t="s">
        <v>585</v>
      </c>
      <c r="C721" s="188"/>
      <c r="D721" s="51">
        <f>VLOOKUP(A721,'[1]L02'!$A$6:$C$1327,3,0)</f>
        <v>0</v>
      </c>
      <c r="E721" s="51"/>
    </row>
    <row r="722" spans="1:5">
      <c r="A722" s="54">
        <v>2110108</v>
      </c>
      <c r="B722" s="201" t="s">
        <v>586</v>
      </c>
      <c r="C722" s="188"/>
      <c r="D722" s="51">
        <f>VLOOKUP(A722,'[1]L02'!$A$6:$C$1327,3,0)</f>
        <v>0</v>
      </c>
      <c r="E722" s="51"/>
    </row>
    <row r="723" spans="1:5">
      <c r="A723" s="54">
        <v>2110199</v>
      </c>
      <c r="B723" s="201" t="s">
        <v>587</v>
      </c>
      <c r="C723" s="188">
        <v>49</v>
      </c>
      <c r="D723" s="51">
        <f>VLOOKUP(A723,'[1]L02'!$A$6:$C$1327,3,0)</f>
        <v>300</v>
      </c>
      <c r="E723" s="51">
        <v>481</v>
      </c>
    </row>
    <row r="724" s="68" customFormat="1" spans="1:5">
      <c r="A724" s="54">
        <v>21102</v>
      </c>
      <c r="B724" s="201" t="s">
        <v>588</v>
      </c>
      <c r="C724" s="51">
        <f>SUM(C725:C727)</f>
        <v>0</v>
      </c>
      <c r="D724" s="51">
        <f>SUM(D725:D727)</f>
        <v>0</v>
      </c>
      <c r="E724" s="51">
        <f>SUM(E725:E727)</f>
        <v>0</v>
      </c>
    </row>
    <row r="725" spans="1:5">
      <c r="A725" s="54">
        <v>2110203</v>
      </c>
      <c r="B725" s="201" t="s">
        <v>589</v>
      </c>
      <c r="C725" s="51"/>
      <c r="D725" s="51">
        <f>VLOOKUP(A725,'[1]L02'!$A$6:$C$1327,3,0)</f>
        <v>0</v>
      </c>
      <c r="E725" s="51"/>
    </row>
    <row r="726" spans="1:5">
      <c r="A726" s="54">
        <v>2110204</v>
      </c>
      <c r="B726" s="201" t="s">
        <v>590</v>
      </c>
      <c r="C726" s="51"/>
      <c r="D726" s="51">
        <f>VLOOKUP(A726,'[1]L02'!$A$6:$C$1327,3,0)</f>
        <v>0</v>
      </c>
      <c r="E726" s="51"/>
    </row>
    <row r="727" spans="1:5">
      <c r="A727" s="54">
        <v>2110299</v>
      </c>
      <c r="B727" s="201" t="s">
        <v>591</v>
      </c>
      <c r="C727" s="51"/>
      <c r="D727" s="51">
        <f>VLOOKUP(A727,'[1]L02'!$A$6:$C$1327,3,0)</f>
        <v>0</v>
      </c>
      <c r="E727" s="51"/>
    </row>
    <row r="728" s="68" customFormat="1" spans="1:5">
      <c r="A728" s="54">
        <v>21103</v>
      </c>
      <c r="B728" s="201" t="s">
        <v>592</v>
      </c>
      <c r="C728" s="51">
        <f>SUM(C729:C736)</f>
        <v>11</v>
      </c>
      <c r="D728" s="51">
        <f>SUM(D729:D736)</f>
        <v>2036</v>
      </c>
      <c r="E728" s="51">
        <f>SUM(E729:E736)</f>
        <v>593</v>
      </c>
    </row>
    <row r="729" spans="1:5">
      <c r="A729" s="54">
        <v>2110301</v>
      </c>
      <c r="B729" s="201" t="s">
        <v>593</v>
      </c>
      <c r="C729" s="51"/>
      <c r="D729" s="51">
        <f>VLOOKUP(A729,'[1]L02'!$A$6:$C$1327,3,0)</f>
        <v>0</v>
      </c>
      <c r="E729" s="51"/>
    </row>
    <row r="730" spans="1:5">
      <c r="A730" s="54">
        <v>2110302</v>
      </c>
      <c r="B730" s="201" t="s">
        <v>594</v>
      </c>
      <c r="C730" s="51">
        <v>11</v>
      </c>
      <c r="D730" s="51">
        <f>VLOOKUP(A730,'[1]L02'!$A$6:$C$1327,3,0)</f>
        <v>1794</v>
      </c>
      <c r="E730" s="51">
        <v>593</v>
      </c>
    </row>
    <row r="731" spans="1:5">
      <c r="A731" s="54">
        <v>2110303</v>
      </c>
      <c r="B731" s="201" t="s">
        <v>595</v>
      </c>
      <c r="C731" s="51"/>
      <c r="D731" s="51">
        <f>VLOOKUP(A731,'[1]L02'!$A$6:$C$1327,3,0)</f>
        <v>0</v>
      </c>
      <c r="E731" s="51"/>
    </row>
    <row r="732" spans="1:5">
      <c r="A732" s="54">
        <v>2110304</v>
      </c>
      <c r="B732" s="201" t="s">
        <v>596</v>
      </c>
      <c r="C732" s="51"/>
      <c r="D732" s="51">
        <f>VLOOKUP(A732,'[1]L02'!$A$6:$C$1327,3,0)</f>
        <v>0</v>
      </c>
      <c r="E732" s="51"/>
    </row>
    <row r="733" spans="1:5">
      <c r="A733" s="54">
        <v>2110305</v>
      </c>
      <c r="B733" s="201" t="s">
        <v>597</v>
      </c>
      <c r="C733" s="51"/>
      <c r="D733" s="51">
        <f>VLOOKUP(A733,'[1]L02'!$A$6:$C$1327,3,0)</f>
        <v>0</v>
      </c>
      <c r="E733" s="51"/>
    </row>
    <row r="734" spans="1:5">
      <c r="A734" s="54">
        <v>2110306</v>
      </c>
      <c r="B734" s="201" t="s">
        <v>598</v>
      </c>
      <c r="C734" s="51"/>
      <c r="D734" s="51">
        <f>VLOOKUP(A734,'[1]L02'!$A$6:$C$1327,3,0)</f>
        <v>0</v>
      </c>
      <c r="E734" s="51"/>
    </row>
    <row r="735" spans="1:5">
      <c r="A735" s="54">
        <v>2110307</v>
      </c>
      <c r="B735" s="201" t="s">
        <v>599</v>
      </c>
      <c r="C735" s="51"/>
      <c r="D735" s="51">
        <f>VLOOKUP(A735,'[1]L02'!$A$6:$C$1327,3,0)</f>
        <v>0</v>
      </c>
      <c r="E735" s="51"/>
    </row>
    <row r="736" spans="1:5">
      <c r="A736" s="54">
        <v>2110399</v>
      </c>
      <c r="B736" s="201" t="s">
        <v>600</v>
      </c>
      <c r="C736" s="51"/>
      <c r="D736" s="51">
        <f>VLOOKUP(A736,'[1]L02'!$A$6:$C$1327,3,0)</f>
        <v>242</v>
      </c>
      <c r="E736" s="51"/>
    </row>
    <row r="737" s="68" customFormat="1" spans="1:5">
      <c r="A737" s="54">
        <v>21104</v>
      </c>
      <c r="B737" s="201" t="s">
        <v>601</v>
      </c>
      <c r="C737" s="51">
        <f>SUM(C738:C743)</f>
        <v>455</v>
      </c>
      <c r="D737" s="51">
        <f>SUM(D738:D743)</f>
        <v>130</v>
      </c>
      <c r="E737" s="51">
        <f>SUM(E738:E743)</f>
        <v>0</v>
      </c>
    </row>
    <row r="738" spans="1:5">
      <c r="A738" s="54">
        <v>2110401</v>
      </c>
      <c r="B738" s="201" t="s">
        <v>602</v>
      </c>
      <c r="C738" s="188"/>
      <c r="D738" s="51">
        <f>VLOOKUP(A738,'[1]L02'!$A$6:$C$1327,3,0)</f>
        <v>0</v>
      </c>
      <c r="E738" s="51"/>
    </row>
    <row r="739" spans="1:5">
      <c r="A739" s="54">
        <v>2110402</v>
      </c>
      <c r="B739" s="201" t="s">
        <v>603</v>
      </c>
      <c r="C739" s="188">
        <v>455</v>
      </c>
      <c r="D739" s="51">
        <f>VLOOKUP(A739,'[1]L02'!$A$6:$C$1327,3,0)</f>
        <v>130</v>
      </c>
      <c r="E739" s="51"/>
    </row>
    <row r="740" spans="1:5">
      <c r="A740" s="54">
        <v>2110404</v>
      </c>
      <c r="B740" s="201" t="s">
        <v>604</v>
      </c>
      <c r="C740" s="188"/>
      <c r="D740" s="51">
        <f>VLOOKUP(A740,'[1]L02'!$A$6:$C$1327,3,0)</f>
        <v>0</v>
      </c>
      <c r="E740" s="51"/>
    </row>
    <row r="741" spans="1:5">
      <c r="A741" s="54">
        <v>2110405</v>
      </c>
      <c r="B741" s="201" t="s">
        <v>605</v>
      </c>
      <c r="C741" s="51"/>
      <c r="D741" s="51"/>
      <c r="E741" s="51"/>
    </row>
    <row r="742" spans="1:5">
      <c r="A742" s="54">
        <v>2110406</v>
      </c>
      <c r="B742" s="201" t="s">
        <v>606</v>
      </c>
      <c r="C742" s="51"/>
      <c r="D742" s="51"/>
      <c r="E742" s="51"/>
    </row>
    <row r="743" spans="1:5">
      <c r="A743" s="54">
        <v>2110499</v>
      </c>
      <c r="B743" s="201" t="s">
        <v>607</v>
      </c>
      <c r="C743" s="51"/>
      <c r="D743" s="51">
        <f>VLOOKUP(A743,'[1]L02'!$A$6:$C$1327,3,0)</f>
        <v>0</v>
      </c>
      <c r="E743" s="51"/>
    </row>
    <row r="744" s="68" customFormat="1" spans="1:5">
      <c r="A744" s="54">
        <v>21105</v>
      </c>
      <c r="B744" s="201" t="s">
        <v>608</v>
      </c>
      <c r="C744" s="51">
        <f>SUM(C745:C750)</f>
        <v>574</v>
      </c>
      <c r="D744" s="51">
        <f>SUM(D745:D750)</f>
        <v>0</v>
      </c>
      <c r="E744" s="51">
        <f>SUM(E745:E750)</f>
        <v>0</v>
      </c>
    </row>
    <row r="745" spans="1:5">
      <c r="A745" s="54">
        <v>2110501</v>
      </c>
      <c r="B745" s="201" t="s">
        <v>609</v>
      </c>
      <c r="C745" s="188"/>
      <c r="D745" s="51">
        <f>VLOOKUP(A745,'[1]L02'!$A$6:$C$1327,3,0)</f>
        <v>0</v>
      </c>
      <c r="E745" s="51"/>
    </row>
    <row r="746" spans="1:5">
      <c r="A746" s="54">
        <v>2110502</v>
      </c>
      <c r="B746" s="201" t="s">
        <v>610</v>
      </c>
      <c r="C746" s="188">
        <v>574</v>
      </c>
      <c r="D746" s="51">
        <f>VLOOKUP(A746,'[1]L02'!$A$6:$C$1327,3,0)</f>
        <v>0</v>
      </c>
      <c r="E746" s="51"/>
    </row>
    <row r="747" spans="1:5">
      <c r="A747" s="54">
        <v>2110503</v>
      </c>
      <c r="B747" s="201" t="s">
        <v>611</v>
      </c>
      <c r="C747" s="188"/>
      <c r="D747" s="51">
        <f>VLOOKUP(A747,'[1]L02'!$A$6:$C$1327,3,0)</f>
        <v>0</v>
      </c>
      <c r="E747" s="51"/>
    </row>
    <row r="748" spans="1:5">
      <c r="A748" s="54">
        <v>2110506</v>
      </c>
      <c r="B748" s="201" t="s">
        <v>612</v>
      </c>
      <c r="C748" s="188">
        <f>SUM(C749:C753)</f>
        <v>0</v>
      </c>
      <c r="D748" s="51">
        <f>VLOOKUP(A748,'[1]L02'!$A$6:$C$1327,3,0)</f>
        <v>0</v>
      </c>
      <c r="E748" s="51"/>
    </row>
    <row r="749" spans="1:5">
      <c r="A749" s="54">
        <v>2110507</v>
      </c>
      <c r="B749" s="201" t="s">
        <v>613</v>
      </c>
      <c r="C749" s="51"/>
      <c r="D749" s="51">
        <f>VLOOKUP(A749,'[1]L02'!$A$6:$C$1327,3,0)</f>
        <v>0</v>
      </c>
      <c r="E749" s="51"/>
    </row>
    <row r="750" spans="1:5">
      <c r="A750" s="54">
        <v>2110599</v>
      </c>
      <c r="B750" s="201" t="s">
        <v>614</v>
      </c>
      <c r="C750" s="51"/>
      <c r="D750" s="51">
        <f>VLOOKUP(A750,'[1]L02'!$A$6:$C$1327,3,0)</f>
        <v>0</v>
      </c>
      <c r="E750" s="51"/>
    </row>
    <row r="751" s="68" customFormat="1" spans="1:5">
      <c r="A751" s="54">
        <v>21106</v>
      </c>
      <c r="B751" s="201" t="s">
        <v>615</v>
      </c>
      <c r="C751" s="51">
        <f>SUM(C752:C756)</f>
        <v>0</v>
      </c>
      <c r="D751" s="51">
        <f>SUM(D752:D756)</f>
        <v>0</v>
      </c>
      <c r="E751" s="51">
        <f>SUM(E752:E756)</f>
        <v>0</v>
      </c>
    </row>
    <row r="752" spans="1:5">
      <c r="A752" s="54">
        <v>2110602</v>
      </c>
      <c r="B752" s="201" t="s">
        <v>616</v>
      </c>
      <c r="C752" s="51"/>
      <c r="D752" s="51">
        <f>VLOOKUP(A752,'[1]L02'!$A$6:$C$1327,3,0)</f>
        <v>0</v>
      </c>
      <c r="E752" s="51"/>
    </row>
    <row r="753" spans="1:5">
      <c r="A753" s="54">
        <v>2110603</v>
      </c>
      <c r="B753" s="201" t="s">
        <v>617</v>
      </c>
      <c r="C753" s="51"/>
      <c r="D753" s="51">
        <f>VLOOKUP(A753,'[1]L02'!$A$6:$C$1327,3,0)</f>
        <v>0</v>
      </c>
      <c r="E753" s="51"/>
    </row>
    <row r="754" spans="1:5">
      <c r="A754" s="54">
        <v>2110604</v>
      </c>
      <c r="B754" s="201" t="s">
        <v>618</v>
      </c>
      <c r="C754" s="51"/>
      <c r="D754" s="51">
        <f>VLOOKUP(A754,'[1]L02'!$A$6:$C$1327,3,0)</f>
        <v>0</v>
      </c>
      <c r="E754" s="51"/>
    </row>
    <row r="755" spans="1:5">
      <c r="A755" s="54">
        <v>2110605</v>
      </c>
      <c r="B755" s="201" t="s">
        <v>619</v>
      </c>
      <c r="C755" s="51"/>
      <c r="D755" s="51">
        <f>VLOOKUP(A755,'[1]L02'!$A$6:$C$1327,3,0)</f>
        <v>0</v>
      </c>
      <c r="E755" s="51"/>
    </row>
    <row r="756" spans="1:5">
      <c r="A756" s="54">
        <v>2110699</v>
      </c>
      <c r="B756" s="201" t="s">
        <v>620</v>
      </c>
      <c r="C756" s="51"/>
      <c r="D756" s="51">
        <f>VLOOKUP(A756,'[1]L02'!$A$6:$C$1327,3,0)</f>
        <v>0</v>
      </c>
      <c r="E756" s="51"/>
    </row>
    <row r="757" s="68" customFormat="1" spans="1:5">
      <c r="A757" s="54">
        <v>21107</v>
      </c>
      <c r="B757" s="201" t="s">
        <v>621</v>
      </c>
      <c r="C757" s="51">
        <f>SUM(C758:C759)</f>
        <v>0</v>
      </c>
      <c r="D757" s="51">
        <f>SUM(D758:D759)</f>
        <v>0</v>
      </c>
      <c r="E757" s="51">
        <f>SUM(E758:E759)</f>
        <v>0</v>
      </c>
    </row>
    <row r="758" spans="1:5">
      <c r="A758" s="54">
        <v>2110704</v>
      </c>
      <c r="B758" s="201" t="s">
        <v>622</v>
      </c>
      <c r="C758" s="51"/>
      <c r="D758" s="51">
        <f>VLOOKUP(A758,'[1]L02'!$A$6:$C$1327,3,0)</f>
        <v>0</v>
      </c>
      <c r="E758" s="51"/>
    </row>
    <row r="759" spans="1:5">
      <c r="A759" s="54">
        <v>2110799</v>
      </c>
      <c r="B759" s="201" t="s">
        <v>623</v>
      </c>
      <c r="C759" s="51"/>
      <c r="D759" s="51">
        <f>VLOOKUP(A759,'[1]L02'!$A$6:$C$1327,3,0)</f>
        <v>0</v>
      </c>
      <c r="E759" s="51"/>
    </row>
    <row r="760" s="68" customFormat="1" spans="1:5">
      <c r="A760" s="54">
        <v>21108</v>
      </c>
      <c r="B760" s="201" t="s">
        <v>624</v>
      </c>
      <c r="C760" s="51">
        <f>SUM(C761:C762)</f>
        <v>0</v>
      </c>
      <c r="D760" s="51">
        <f>SUM(D761:D762)</f>
        <v>0</v>
      </c>
      <c r="E760" s="51">
        <f>SUM(E761:E762)</f>
        <v>0</v>
      </c>
    </row>
    <row r="761" spans="1:5">
      <c r="A761" s="54">
        <v>2110804</v>
      </c>
      <c r="B761" s="201" t="s">
        <v>625</v>
      </c>
      <c r="C761" s="51"/>
      <c r="D761" s="51">
        <f>VLOOKUP(A761,'[1]L02'!$A$6:$C$1327,3,0)</f>
        <v>0</v>
      </c>
      <c r="E761" s="51"/>
    </row>
    <row r="762" spans="1:5">
      <c r="A762" s="54">
        <v>2110899</v>
      </c>
      <c r="B762" s="201" t="s">
        <v>626</v>
      </c>
      <c r="C762" s="51"/>
      <c r="D762" s="51">
        <f>VLOOKUP(A762,'[1]L02'!$A$6:$C$1327,3,0)</f>
        <v>0</v>
      </c>
      <c r="E762" s="51"/>
    </row>
    <row r="763" s="68" customFormat="1" spans="1:5">
      <c r="A763" s="54">
        <v>21109</v>
      </c>
      <c r="B763" s="201" t="s">
        <v>627</v>
      </c>
      <c r="C763" s="51">
        <f>SUM(C764)</f>
        <v>0</v>
      </c>
      <c r="D763" s="51">
        <f>SUM(D764)</f>
        <v>0</v>
      </c>
      <c r="E763" s="51">
        <f>SUM(E764)</f>
        <v>0</v>
      </c>
    </row>
    <row r="764" spans="1:5">
      <c r="A764" s="196">
        <v>2110901</v>
      </c>
      <c r="B764" s="201" t="s">
        <v>628</v>
      </c>
      <c r="C764" s="51"/>
      <c r="D764" s="51">
        <f>VLOOKUP(A764,'[1]L02'!$A$6:$C$1327,3,0)</f>
        <v>0</v>
      </c>
      <c r="E764" s="51"/>
    </row>
    <row r="765" s="68" customFormat="1" spans="1:5">
      <c r="A765" s="54">
        <v>21110</v>
      </c>
      <c r="B765" s="201" t="s">
        <v>629</v>
      </c>
      <c r="C765" s="51">
        <f>SUM(C766)</f>
        <v>0</v>
      </c>
      <c r="D765" s="51">
        <f>SUM(D766)</f>
        <v>180</v>
      </c>
      <c r="E765" s="51">
        <f>SUM(E766)</f>
        <v>0</v>
      </c>
    </row>
    <row r="766" spans="1:5">
      <c r="A766" s="196">
        <v>2111001</v>
      </c>
      <c r="B766" s="201" t="s">
        <v>630</v>
      </c>
      <c r="C766" s="51"/>
      <c r="D766" s="51">
        <f>VLOOKUP(A766,'[1]L02'!$A$6:$C$1327,3,0)</f>
        <v>180</v>
      </c>
      <c r="E766" s="51"/>
    </row>
    <row r="767" s="68" customFormat="1" spans="1:5">
      <c r="A767" s="54">
        <v>21111</v>
      </c>
      <c r="B767" s="201" t="s">
        <v>631</v>
      </c>
      <c r="C767" s="51">
        <f>SUM(C768:C772)</f>
        <v>0</v>
      </c>
      <c r="D767" s="51">
        <f>SUM(D768:D772)</f>
        <v>0</v>
      </c>
      <c r="E767" s="51">
        <f>SUM(E768:E772)</f>
        <v>0</v>
      </c>
    </row>
    <row r="768" spans="1:5">
      <c r="A768" s="54">
        <v>2111101</v>
      </c>
      <c r="B768" s="201" t="s">
        <v>632</v>
      </c>
      <c r="C768" s="51"/>
      <c r="D768" s="51">
        <f>VLOOKUP(A768,'[1]L02'!$A$6:$C$1327,3,0)</f>
        <v>0</v>
      </c>
      <c r="E768" s="51"/>
    </row>
    <row r="769" spans="1:5">
      <c r="A769" s="54">
        <v>2111102</v>
      </c>
      <c r="B769" s="201" t="s">
        <v>633</v>
      </c>
      <c r="C769" s="51"/>
      <c r="D769" s="51">
        <f>VLOOKUP(A769,'[1]L02'!$A$6:$C$1327,3,0)</f>
        <v>0</v>
      </c>
      <c r="E769" s="51"/>
    </row>
    <row r="770" spans="1:5">
      <c r="A770" s="54">
        <v>2111103</v>
      </c>
      <c r="B770" s="201" t="s">
        <v>634</v>
      </c>
      <c r="C770" s="51"/>
      <c r="D770" s="51">
        <f>VLOOKUP(A770,'[1]L02'!$A$6:$C$1327,3,0)</f>
        <v>0</v>
      </c>
      <c r="E770" s="51"/>
    </row>
    <row r="771" spans="1:5">
      <c r="A771" s="54">
        <v>2111104</v>
      </c>
      <c r="B771" s="201" t="s">
        <v>635</v>
      </c>
      <c r="C771" s="51"/>
      <c r="D771" s="51">
        <f>VLOOKUP(A771,'[1]L02'!$A$6:$C$1327,3,0)</f>
        <v>0</v>
      </c>
      <c r="E771" s="51"/>
    </row>
    <row r="772" spans="1:5">
      <c r="A772" s="54">
        <v>2111199</v>
      </c>
      <c r="B772" s="201" t="s">
        <v>636</v>
      </c>
      <c r="C772" s="51"/>
      <c r="D772" s="51">
        <f>VLOOKUP(A772,'[1]L02'!$A$6:$C$1327,3,0)</f>
        <v>0</v>
      </c>
      <c r="E772" s="51"/>
    </row>
    <row r="773" s="68" customFormat="1" spans="1:5">
      <c r="A773" s="54">
        <v>21112</v>
      </c>
      <c r="B773" s="201" t="s">
        <v>637</v>
      </c>
      <c r="C773" s="51">
        <f>SUM(C774)</f>
        <v>0</v>
      </c>
      <c r="D773" s="51">
        <f>SUM(D774)</f>
        <v>0</v>
      </c>
      <c r="E773" s="51">
        <f>SUM(E774)</f>
        <v>0</v>
      </c>
    </row>
    <row r="774" spans="1:5">
      <c r="A774" s="196">
        <v>2111201</v>
      </c>
      <c r="B774" s="201" t="s">
        <v>638</v>
      </c>
      <c r="C774" s="51"/>
      <c r="D774" s="51">
        <f>VLOOKUP(A774,'[1]L02'!$A$6:$C$1327,3,0)</f>
        <v>0</v>
      </c>
      <c r="E774" s="51"/>
    </row>
    <row r="775" s="68" customFormat="1" spans="1:5">
      <c r="A775" s="54">
        <v>21113</v>
      </c>
      <c r="B775" s="201" t="s">
        <v>639</v>
      </c>
      <c r="C775" s="51">
        <f>SUM(C776)</f>
        <v>0</v>
      </c>
      <c r="D775" s="51">
        <f>SUM(D776)</f>
        <v>0</v>
      </c>
      <c r="E775" s="51">
        <f>SUM(E776)</f>
        <v>0</v>
      </c>
    </row>
    <row r="776" spans="1:5">
      <c r="A776" s="196">
        <v>2111301</v>
      </c>
      <c r="B776" s="201" t="s">
        <v>640</v>
      </c>
      <c r="C776" s="51"/>
      <c r="D776" s="51">
        <f>VLOOKUP(A776,'[1]L02'!$A$6:$C$1327,3,0)</f>
        <v>0</v>
      </c>
      <c r="E776" s="51"/>
    </row>
    <row r="777" s="68" customFormat="1" spans="1:5">
      <c r="A777" s="54">
        <v>21114</v>
      </c>
      <c r="B777" s="201" t="s">
        <v>641</v>
      </c>
      <c r="C777" s="51">
        <f>SUM(C778:C787)</f>
        <v>0</v>
      </c>
      <c r="D777" s="51">
        <f>SUM(D778:D787)</f>
        <v>0</v>
      </c>
      <c r="E777" s="51">
        <f>SUM(E778:E787)</f>
        <v>0</v>
      </c>
    </row>
    <row r="778" spans="1:5">
      <c r="A778" s="54">
        <v>2111401</v>
      </c>
      <c r="B778" s="201" t="s">
        <v>65</v>
      </c>
      <c r="C778" s="51"/>
      <c r="D778" s="51">
        <f>VLOOKUP(A778,'[1]L02'!$A$6:$C$1327,3,0)</f>
        <v>0</v>
      </c>
      <c r="E778" s="51"/>
    </row>
    <row r="779" spans="1:5">
      <c r="A779" s="54">
        <v>2111402</v>
      </c>
      <c r="B779" s="201" t="s">
        <v>66</v>
      </c>
      <c r="C779" s="51"/>
      <c r="D779" s="51">
        <f>VLOOKUP(A779,'[1]L02'!$A$6:$C$1327,3,0)</f>
        <v>0</v>
      </c>
      <c r="E779" s="51"/>
    </row>
    <row r="780" spans="1:5">
      <c r="A780" s="54">
        <v>2111403</v>
      </c>
      <c r="B780" s="201" t="s">
        <v>67</v>
      </c>
      <c r="C780" s="51"/>
      <c r="D780" s="51">
        <f>VLOOKUP(A780,'[1]L02'!$A$6:$C$1327,3,0)</f>
        <v>0</v>
      </c>
      <c r="E780" s="51"/>
    </row>
    <row r="781" spans="1:5">
      <c r="A781" s="54">
        <v>2111406</v>
      </c>
      <c r="B781" s="201" t="s">
        <v>642</v>
      </c>
      <c r="C781" s="51"/>
      <c r="D781" s="51">
        <f>VLOOKUP(A781,'[1]L02'!$A$6:$C$1327,3,0)</f>
        <v>0</v>
      </c>
      <c r="E781" s="51"/>
    </row>
    <row r="782" spans="1:5">
      <c r="A782" s="54">
        <v>2111407</v>
      </c>
      <c r="B782" s="201" t="s">
        <v>643</v>
      </c>
      <c r="C782" s="51"/>
      <c r="D782" s="51">
        <f>VLOOKUP(A782,'[1]L02'!$A$6:$C$1327,3,0)</f>
        <v>0</v>
      </c>
      <c r="E782" s="51"/>
    </row>
    <row r="783" spans="1:5">
      <c r="A783" s="54">
        <v>2111408</v>
      </c>
      <c r="B783" s="201" t="s">
        <v>644</v>
      </c>
      <c r="C783" s="51"/>
      <c r="D783" s="51">
        <f>VLOOKUP(A783,'[1]L02'!$A$6:$C$1327,3,0)</f>
        <v>0</v>
      </c>
      <c r="E783" s="51"/>
    </row>
    <row r="784" spans="1:5">
      <c r="A784" s="54">
        <v>2111411</v>
      </c>
      <c r="B784" s="201" t="s">
        <v>106</v>
      </c>
      <c r="C784" s="51"/>
      <c r="D784" s="51">
        <f>VLOOKUP(A784,'[1]L02'!$A$6:$C$1327,3,0)</f>
        <v>0</v>
      </c>
      <c r="E784" s="51"/>
    </row>
    <row r="785" spans="1:5">
      <c r="A785" s="54">
        <v>2111413</v>
      </c>
      <c r="B785" s="201" t="s">
        <v>645</v>
      </c>
      <c r="C785" s="51"/>
      <c r="D785" s="51">
        <f>VLOOKUP(A785,'[1]L02'!$A$6:$C$1327,3,0)</f>
        <v>0</v>
      </c>
      <c r="E785" s="51"/>
    </row>
    <row r="786" spans="1:5">
      <c r="A786" s="54">
        <v>2111450</v>
      </c>
      <c r="B786" s="201" t="s">
        <v>74</v>
      </c>
      <c r="C786" s="51"/>
      <c r="D786" s="51">
        <f>VLOOKUP(A786,'[1]L02'!$A$6:$C$1327,3,0)</f>
        <v>0</v>
      </c>
      <c r="E786" s="51"/>
    </row>
    <row r="787" spans="1:5">
      <c r="A787" s="54">
        <v>2111499</v>
      </c>
      <c r="B787" s="201" t="s">
        <v>646</v>
      </c>
      <c r="C787" s="51"/>
      <c r="D787" s="51">
        <f>VLOOKUP(A787,'[1]L02'!$A$6:$C$1327,3,0)</f>
        <v>0</v>
      </c>
      <c r="E787" s="51"/>
    </row>
    <row r="788" s="68" customFormat="1" spans="1:5">
      <c r="A788" s="196">
        <v>21199</v>
      </c>
      <c r="B788" s="201" t="s">
        <v>647</v>
      </c>
      <c r="C788" s="51">
        <v>3047</v>
      </c>
      <c r="D788" s="51">
        <f>SUM(D789)</f>
        <v>209</v>
      </c>
      <c r="E788" s="51">
        <f>SUM(E789)</f>
        <v>0</v>
      </c>
    </row>
    <row r="789" spans="1:5">
      <c r="A789" s="54">
        <v>2119999</v>
      </c>
      <c r="B789" s="201" t="s">
        <v>648</v>
      </c>
      <c r="C789" s="51">
        <v>3047</v>
      </c>
      <c r="D789" s="51">
        <f>VLOOKUP(A789,'[1]L02'!$A$6:$C$1327,3,0)</f>
        <v>209</v>
      </c>
      <c r="E789" s="51"/>
    </row>
    <row r="790" s="68" customFormat="1" spans="1:5">
      <c r="A790" s="54">
        <v>212</v>
      </c>
      <c r="B790" s="201" t="s">
        <v>649</v>
      </c>
      <c r="C790" s="51">
        <f>SUM(C791:C812)/2</f>
        <v>6183</v>
      </c>
      <c r="D790" s="51">
        <f>SUM(D791:D812)/2</f>
        <v>6359</v>
      </c>
      <c r="E790" s="51">
        <f>SUM(E791:E812)/2</f>
        <v>7391</v>
      </c>
    </row>
    <row r="791" s="68" customFormat="1" spans="1:5">
      <c r="A791" s="54">
        <v>21201</v>
      </c>
      <c r="B791" s="201" t="s">
        <v>650</v>
      </c>
      <c r="C791" s="51">
        <f>SUM(C792:C801)</f>
        <v>1811</v>
      </c>
      <c r="D791" s="51">
        <f>SUM(D792:D801)</f>
        <v>3146</v>
      </c>
      <c r="E791" s="51">
        <f>SUM(E792:E801)</f>
        <v>1647</v>
      </c>
    </row>
    <row r="792" spans="1:5">
      <c r="A792" s="54">
        <v>2120101</v>
      </c>
      <c r="B792" s="201" t="s">
        <v>65</v>
      </c>
      <c r="C792" s="188">
        <v>1596</v>
      </c>
      <c r="D792" s="51">
        <f>VLOOKUP(A792,'[1]L02'!$A$6:$C$1327,3,0)</f>
        <v>2424</v>
      </c>
      <c r="E792" s="51">
        <v>1647</v>
      </c>
    </row>
    <row r="793" spans="1:5">
      <c r="A793" s="54">
        <v>2120102</v>
      </c>
      <c r="B793" s="201" t="s">
        <v>66</v>
      </c>
      <c r="C793" s="188"/>
      <c r="D793" s="51">
        <f>VLOOKUP(A793,'[1]L02'!$A$6:$C$1327,3,0)</f>
        <v>0</v>
      </c>
      <c r="E793" s="51"/>
    </row>
    <row r="794" spans="1:5">
      <c r="A794" s="54">
        <v>2120103</v>
      </c>
      <c r="B794" s="201" t="s">
        <v>67</v>
      </c>
      <c r="C794" s="188"/>
      <c r="D794" s="51">
        <f>VLOOKUP(A794,'[1]L02'!$A$6:$C$1327,3,0)</f>
        <v>0</v>
      </c>
      <c r="E794" s="51"/>
    </row>
    <row r="795" spans="1:5">
      <c r="A795" s="54">
        <v>2120104</v>
      </c>
      <c r="B795" s="201" t="s">
        <v>651</v>
      </c>
      <c r="C795" s="188"/>
      <c r="D795" s="51">
        <f>VLOOKUP(A795,'[1]L02'!$A$6:$C$1327,3,0)</f>
        <v>589</v>
      </c>
      <c r="E795" s="51"/>
    </row>
    <row r="796" spans="1:5">
      <c r="A796" s="54">
        <v>2120105</v>
      </c>
      <c r="B796" s="201" t="s">
        <v>652</v>
      </c>
      <c r="C796" s="188"/>
      <c r="D796" s="51">
        <f>VLOOKUP(A796,'[1]L02'!$A$6:$C$1327,3,0)</f>
        <v>0</v>
      </c>
      <c r="E796" s="51"/>
    </row>
    <row r="797" spans="1:5">
      <c r="A797" s="54">
        <v>2120106</v>
      </c>
      <c r="B797" s="201" t="s">
        <v>653</v>
      </c>
      <c r="C797" s="188"/>
      <c r="D797" s="51">
        <f>VLOOKUP(A797,'[1]L02'!$A$6:$C$1327,3,0)</f>
        <v>0</v>
      </c>
      <c r="E797" s="51"/>
    </row>
    <row r="798" spans="1:5">
      <c r="A798" s="54">
        <v>2120107</v>
      </c>
      <c r="B798" s="201" t="s">
        <v>654</v>
      </c>
      <c r="C798" s="188"/>
      <c r="D798" s="51">
        <f>VLOOKUP(A798,'[1]L02'!$A$6:$C$1327,3,0)</f>
        <v>0</v>
      </c>
      <c r="E798" s="51"/>
    </row>
    <row r="799" spans="1:5">
      <c r="A799" s="54">
        <v>2120109</v>
      </c>
      <c r="B799" s="201" t="s">
        <v>655</v>
      </c>
      <c r="C799" s="188"/>
      <c r="D799" s="51">
        <f>VLOOKUP(A799,'[1]L02'!$A$6:$C$1327,3,0)</f>
        <v>0</v>
      </c>
      <c r="E799" s="51"/>
    </row>
    <row r="800" spans="1:5">
      <c r="A800" s="54">
        <v>2120110</v>
      </c>
      <c r="B800" s="201" t="s">
        <v>656</v>
      </c>
      <c r="C800" s="188"/>
      <c r="D800" s="51">
        <f>VLOOKUP(A800,'[1]L02'!$A$6:$C$1327,3,0)</f>
        <v>0</v>
      </c>
      <c r="E800" s="51"/>
    </row>
    <row r="801" spans="1:5">
      <c r="A801" s="54">
        <v>2120199</v>
      </c>
      <c r="B801" s="201" t="s">
        <v>657</v>
      </c>
      <c r="C801" s="188">
        <v>215</v>
      </c>
      <c r="D801" s="51">
        <f>VLOOKUP(A801,'[1]L02'!$A$6:$C$1327,3,0)</f>
        <v>133</v>
      </c>
      <c r="E801" s="51"/>
    </row>
    <row r="802" s="68" customFormat="1" spans="1:5">
      <c r="A802" s="54">
        <v>21202</v>
      </c>
      <c r="B802" s="201" t="s">
        <v>658</v>
      </c>
      <c r="C802" s="51">
        <f>SUM(C803)</f>
        <v>0</v>
      </c>
      <c r="D802" s="51">
        <f>SUM(D803)</f>
        <v>0</v>
      </c>
      <c r="E802" s="51">
        <f>SUM(E803)</f>
        <v>0</v>
      </c>
    </row>
    <row r="803" spans="1:5">
      <c r="A803" s="196">
        <v>2120201</v>
      </c>
      <c r="B803" s="201" t="s">
        <v>659</v>
      </c>
      <c r="C803" s="51"/>
      <c r="D803" s="51">
        <f>VLOOKUP(A803,'[1]L02'!$A$6:$C$1327,3,0)</f>
        <v>0</v>
      </c>
      <c r="E803" s="51"/>
    </row>
    <row r="804" s="68" customFormat="1" spans="1:5">
      <c r="A804" s="54">
        <v>21203</v>
      </c>
      <c r="B804" s="201" t="s">
        <v>660</v>
      </c>
      <c r="C804" s="51">
        <f>SUM(C805:C806)</f>
        <v>958</v>
      </c>
      <c r="D804" s="51">
        <f>SUM(D805:D806)</f>
        <v>2173</v>
      </c>
      <c r="E804" s="51">
        <f>SUM(E805:E806)</f>
        <v>1909</v>
      </c>
    </row>
    <row r="805" spans="1:5">
      <c r="A805" s="54">
        <v>2120303</v>
      </c>
      <c r="B805" s="201" t="s">
        <v>661</v>
      </c>
      <c r="C805" s="188">
        <v>861</v>
      </c>
      <c r="D805" s="51">
        <f>VLOOKUP(A805,'[1]L02'!$A$6:$C$1327,3,0)</f>
        <v>1601</v>
      </c>
      <c r="E805" s="51">
        <v>1689</v>
      </c>
    </row>
    <row r="806" spans="1:5">
      <c r="A806" s="54">
        <v>2120399</v>
      </c>
      <c r="B806" s="201" t="s">
        <v>662</v>
      </c>
      <c r="C806" s="188">
        <v>97</v>
      </c>
      <c r="D806" s="51">
        <f>VLOOKUP(A806,'[1]L02'!$A$6:$C$1327,3,0)</f>
        <v>572</v>
      </c>
      <c r="E806" s="51">
        <v>220</v>
      </c>
    </row>
    <row r="807" s="68" customFormat="1" spans="1:5">
      <c r="A807" s="54">
        <v>21205</v>
      </c>
      <c r="B807" s="201" t="s">
        <v>663</v>
      </c>
      <c r="C807" s="51">
        <f>SUM(C808)</f>
        <v>380</v>
      </c>
      <c r="D807" s="51">
        <f>SUM(D808)</f>
        <v>547</v>
      </c>
      <c r="E807" s="51">
        <f>SUM(E808)</f>
        <v>1508</v>
      </c>
    </row>
    <row r="808" spans="1:5">
      <c r="A808" s="196">
        <v>2120501</v>
      </c>
      <c r="B808" s="201" t="s">
        <v>664</v>
      </c>
      <c r="C808" s="51">
        <v>380</v>
      </c>
      <c r="D808" s="51">
        <f>VLOOKUP(A808,'[1]L02'!$A$6:$C$1327,3,0)</f>
        <v>547</v>
      </c>
      <c r="E808" s="51">
        <v>1508</v>
      </c>
    </row>
    <row r="809" s="68" customFormat="1" spans="1:5">
      <c r="A809" s="54">
        <v>21206</v>
      </c>
      <c r="B809" s="201" t="s">
        <v>665</v>
      </c>
      <c r="C809" s="51">
        <f>SUM(C810)</f>
        <v>0</v>
      </c>
      <c r="D809" s="51">
        <f>SUM(D810)</f>
        <v>466</v>
      </c>
      <c r="E809" s="51">
        <f>SUM(E810)</f>
        <v>2327</v>
      </c>
    </row>
    <row r="810" spans="1:5">
      <c r="A810" s="196">
        <v>2120601</v>
      </c>
      <c r="B810" s="201" t="s">
        <v>666</v>
      </c>
      <c r="C810" s="51"/>
      <c r="D810" s="51">
        <f>VLOOKUP(A810,'[1]L02'!$A$6:$C$1327,3,0)</f>
        <v>466</v>
      </c>
      <c r="E810" s="51">
        <v>2327</v>
      </c>
    </row>
    <row r="811" s="68" customFormat="1" spans="1:5">
      <c r="A811" s="54">
        <v>21299</v>
      </c>
      <c r="B811" s="201" t="s">
        <v>667</v>
      </c>
      <c r="C811" s="51">
        <f>SUM(C812)</f>
        <v>3034</v>
      </c>
      <c r="D811" s="51">
        <f>SUM(D812)</f>
        <v>27</v>
      </c>
      <c r="E811" s="51">
        <f>SUM(E812)</f>
        <v>0</v>
      </c>
    </row>
    <row r="812" spans="1:5">
      <c r="A812" s="196">
        <v>2129999</v>
      </c>
      <c r="B812" s="201" t="s">
        <v>668</v>
      </c>
      <c r="C812" s="51">
        <v>3034</v>
      </c>
      <c r="D812" s="51">
        <f>VLOOKUP(A812,'[1]L02'!$A$6:$C$1327,3,0)</f>
        <v>27</v>
      </c>
      <c r="E812" s="51"/>
    </row>
    <row r="813" s="68" customFormat="1" spans="1:5">
      <c r="A813" s="54">
        <v>213</v>
      </c>
      <c r="B813" s="201" t="s">
        <v>669</v>
      </c>
      <c r="C813" s="51">
        <f>SUM(C814,C840,C862,C890,C901,C908,C914,C917)</f>
        <v>70499</v>
      </c>
      <c r="D813" s="51">
        <f>SUM(D814:D919)/2</f>
        <v>128419</v>
      </c>
      <c r="E813" s="51">
        <f>SUM(E814:E919)/2</f>
        <v>67917</v>
      </c>
    </row>
    <row r="814" s="68" customFormat="1" spans="1:5">
      <c r="A814" s="54">
        <v>21301</v>
      </c>
      <c r="B814" s="201" t="s">
        <v>670</v>
      </c>
      <c r="C814" s="51">
        <f>SUM(C815:C839)</f>
        <v>6174</v>
      </c>
      <c r="D814" s="51">
        <f>SUM(D815:D839)</f>
        <v>18694</v>
      </c>
      <c r="E814" s="51">
        <f>SUM(E815:E839)</f>
        <v>11002</v>
      </c>
    </row>
    <row r="815" spans="1:5">
      <c r="A815" s="54">
        <v>2130101</v>
      </c>
      <c r="B815" s="201" t="s">
        <v>65</v>
      </c>
      <c r="C815" s="188">
        <v>1287</v>
      </c>
      <c r="D815" s="51">
        <f>VLOOKUP(A815,'[1]L02'!$A$6:$C$1327,3,0)</f>
        <v>3713</v>
      </c>
      <c r="E815" s="51">
        <v>3088</v>
      </c>
    </row>
    <row r="816" spans="1:5">
      <c r="A816" s="54">
        <v>2130102</v>
      </c>
      <c r="B816" s="201" t="s">
        <v>66</v>
      </c>
      <c r="C816" s="188">
        <v>379</v>
      </c>
      <c r="D816" s="51">
        <f>VLOOKUP(A816,'[1]L02'!$A$6:$C$1327,3,0)</f>
        <v>500</v>
      </c>
      <c r="E816" s="51">
        <v>1190</v>
      </c>
    </row>
    <row r="817" spans="1:5">
      <c r="A817" s="54">
        <v>2130103</v>
      </c>
      <c r="B817" s="201" t="s">
        <v>67</v>
      </c>
      <c r="C817" s="188"/>
      <c r="D817" s="51">
        <f>VLOOKUP(A817,'[1]L02'!$A$6:$C$1327,3,0)</f>
        <v>0</v>
      </c>
      <c r="E817" s="51"/>
    </row>
    <row r="818" spans="1:5">
      <c r="A818" s="54">
        <v>2130104</v>
      </c>
      <c r="B818" s="201" t="s">
        <v>74</v>
      </c>
      <c r="C818" s="188"/>
      <c r="D818" s="51">
        <f>VLOOKUP(A818,'[1]L02'!$A$6:$C$1327,3,0)</f>
        <v>362</v>
      </c>
      <c r="E818" s="51">
        <v>218</v>
      </c>
    </row>
    <row r="819" spans="1:5">
      <c r="A819" s="54">
        <v>2130105</v>
      </c>
      <c r="B819" s="201" t="s">
        <v>671</v>
      </c>
      <c r="C819" s="188"/>
      <c r="D819" s="51">
        <f>VLOOKUP(A819,'[1]L02'!$A$6:$C$1327,3,0)</f>
        <v>0</v>
      </c>
      <c r="E819" s="51"/>
    </row>
    <row r="820" spans="1:5">
      <c r="A820" s="54">
        <v>2130106</v>
      </c>
      <c r="B820" s="201" t="s">
        <v>672</v>
      </c>
      <c r="C820" s="188"/>
      <c r="D820" s="51">
        <f>VLOOKUP(A820,'[1]L02'!$A$6:$C$1327,3,0)</f>
        <v>0</v>
      </c>
      <c r="E820" s="51">
        <v>25</v>
      </c>
    </row>
    <row r="821" spans="1:5">
      <c r="A821" s="54">
        <v>2130108</v>
      </c>
      <c r="B821" s="201" t="s">
        <v>673</v>
      </c>
      <c r="C821" s="188"/>
      <c r="D821" s="51">
        <f>VLOOKUP(A821,'[1]L02'!$A$6:$C$1327,3,0)</f>
        <v>0</v>
      </c>
      <c r="E821" s="51">
        <v>17</v>
      </c>
    </row>
    <row r="822" spans="1:5">
      <c r="A822" s="54">
        <v>2130109</v>
      </c>
      <c r="B822" s="201" t="s">
        <v>674</v>
      </c>
      <c r="C822" s="188"/>
      <c r="D822" s="51">
        <f>VLOOKUP(A822,'[1]L02'!$A$6:$C$1327,3,0)</f>
        <v>0</v>
      </c>
      <c r="E822" s="51"/>
    </row>
    <row r="823" spans="1:5">
      <c r="A823" s="54">
        <v>2130110</v>
      </c>
      <c r="B823" s="201" t="s">
        <v>675</v>
      </c>
      <c r="C823" s="188"/>
      <c r="D823" s="51">
        <f>VLOOKUP(A823,'[1]L02'!$A$6:$C$1327,3,0)</f>
        <v>0</v>
      </c>
      <c r="E823" s="51"/>
    </row>
    <row r="824" spans="1:5">
      <c r="A824" s="54">
        <v>2130111</v>
      </c>
      <c r="B824" s="201" t="s">
        <v>676</v>
      </c>
      <c r="C824" s="188"/>
      <c r="D824" s="51">
        <f>VLOOKUP(A824,'[1]L02'!$A$6:$C$1327,3,0)</f>
        <v>0</v>
      </c>
      <c r="E824" s="51"/>
    </row>
    <row r="825" spans="1:5">
      <c r="A825" s="54">
        <v>2130112</v>
      </c>
      <c r="B825" s="201" t="s">
        <v>677</v>
      </c>
      <c r="C825" s="188"/>
      <c r="D825" s="51">
        <f>VLOOKUP(A825,'[1]L02'!$A$6:$C$1327,3,0)</f>
        <v>0</v>
      </c>
      <c r="E825" s="51">
        <v>80</v>
      </c>
    </row>
    <row r="826" spans="1:5">
      <c r="A826" s="54">
        <v>2130114</v>
      </c>
      <c r="B826" s="201" t="s">
        <v>678</v>
      </c>
      <c r="C826" s="188"/>
      <c r="D826" s="51">
        <f>VLOOKUP(A826,'[1]L02'!$A$6:$C$1327,3,0)</f>
        <v>0</v>
      </c>
      <c r="E826" s="51"/>
    </row>
    <row r="827" spans="1:5">
      <c r="A827" s="54">
        <v>2130119</v>
      </c>
      <c r="B827" s="201" t="s">
        <v>679</v>
      </c>
      <c r="C827" s="188"/>
      <c r="D827" s="51">
        <f>VLOOKUP(A827,'[1]L02'!$A$6:$C$1327,3,0)</f>
        <v>350</v>
      </c>
      <c r="E827" s="51">
        <v>315</v>
      </c>
    </row>
    <row r="828" spans="1:5">
      <c r="A828" s="54">
        <v>2130120</v>
      </c>
      <c r="B828" s="201" t="s">
        <v>680</v>
      </c>
      <c r="C828" s="188"/>
      <c r="D828" s="51">
        <f>VLOOKUP(A828,'[1]L02'!$A$6:$C$1327,3,0)</f>
        <v>0</v>
      </c>
      <c r="E828" s="51">
        <v>246</v>
      </c>
    </row>
    <row r="829" spans="1:5">
      <c r="A829" s="54">
        <v>2130121</v>
      </c>
      <c r="B829" s="201" t="s">
        <v>681</v>
      </c>
      <c r="C829" s="188"/>
      <c r="D829" s="51">
        <f>VLOOKUP(A829,'[1]L02'!$A$6:$C$1327,3,0)</f>
        <v>0</v>
      </c>
      <c r="E829" s="51"/>
    </row>
    <row r="830" spans="1:5">
      <c r="A830" s="54">
        <v>2130122</v>
      </c>
      <c r="B830" s="201" t="s">
        <v>682</v>
      </c>
      <c r="C830" s="188">
        <v>61</v>
      </c>
      <c r="D830" s="51">
        <f>VLOOKUP(A830,'[1]L02'!$A$6:$C$1327,3,0)</f>
        <v>100</v>
      </c>
      <c r="E830" s="51">
        <v>1460</v>
      </c>
    </row>
    <row r="831" spans="1:5">
      <c r="A831" s="54">
        <v>2130124</v>
      </c>
      <c r="B831" s="201" t="s">
        <v>683</v>
      </c>
      <c r="C831" s="188"/>
      <c r="D831" s="51">
        <f>VLOOKUP(A831,'[1]L02'!$A$6:$C$1327,3,0)</f>
        <v>0</v>
      </c>
      <c r="E831" s="51"/>
    </row>
    <row r="832" spans="1:5">
      <c r="A832" s="54">
        <v>2130125</v>
      </c>
      <c r="B832" s="201" t="s">
        <v>684</v>
      </c>
      <c r="C832" s="188"/>
      <c r="D832" s="51">
        <f>VLOOKUP(A832,'[1]L02'!$A$6:$C$1327,3,0)</f>
        <v>0</v>
      </c>
      <c r="E832" s="51"/>
    </row>
    <row r="833" spans="1:5">
      <c r="A833" s="54">
        <v>2130126</v>
      </c>
      <c r="B833" s="201" t="s">
        <v>685</v>
      </c>
      <c r="C833" s="188"/>
      <c r="D833" s="51">
        <f>VLOOKUP(A833,'[1]L02'!$A$6:$C$1327,3,0)</f>
        <v>40</v>
      </c>
      <c r="E833" s="51"/>
    </row>
    <row r="834" spans="1:5">
      <c r="A834" s="54">
        <v>2130135</v>
      </c>
      <c r="B834" s="201" t="s">
        <v>686</v>
      </c>
      <c r="C834" s="188"/>
      <c r="D834" s="51">
        <f>VLOOKUP(A834,'[1]L02'!$A$6:$C$1327,3,0)</f>
        <v>95</v>
      </c>
      <c r="E834" s="51"/>
    </row>
    <row r="835" spans="1:5">
      <c r="A835" s="54">
        <v>2130142</v>
      </c>
      <c r="B835" s="201" t="s">
        <v>687</v>
      </c>
      <c r="C835" s="188"/>
      <c r="D835" s="51">
        <f>VLOOKUP(A835,'[1]L02'!$A$6:$C$1327,3,0)</f>
        <v>0</v>
      </c>
      <c r="E835" s="51"/>
    </row>
    <row r="836" spans="1:5">
      <c r="A836" s="54">
        <v>2130148</v>
      </c>
      <c r="B836" s="201" t="s">
        <v>688</v>
      </c>
      <c r="C836" s="188"/>
      <c r="D836" s="51">
        <f>VLOOKUP(A836,'[1]L02'!$A$6:$C$1327,3,0)</f>
        <v>0</v>
      </c>
      <c r="E836" s="51"/>
    </row>
    <row r="837" spans="1:5">
      <c r="A837" s="54">
        <v>2130152</v>
      </c>
      <c r="B837" s="201" t="s">
        <v>689</v>
      </c>
      <c r="C837" s="188"/>
      <c r="D837" s="51">
        <f>VLOOKUP(A837,'[1]L02'!$A$6:$C$1327,3,0)</f>
        <v>0</v>
      </c>
      <c r="E837" s="51"/>
    </row>
    <row r="838" spans="1:5">
      <c r="A838" s="54">
        <v>2130153</v>
      </c>
      <c r="B838" s="201" t="s">
        <v>690</v>
      </c>
      <c r="C838" s="188">
        <v>2932</v>
      </c>
      <c r="D838" s="51">
        <f>VLOOKUP(A838,'[1]L02'!$A$6:$C$1327,3,0)</f>
        <v>3972</v>
      </c>
      <c r="E838" s="51">
        <v>3663</v>
      </c>
    </row>
    <row r="839" spans="1:5">
      <c r="A839" s="54">
        <v>2130199</v>
      </c>
      <c r="B839" s="201" t="s">
        <v>691</v>
      </c>
      <c r="C839" s="188">
        <v>1515</v>
      </c>
      <c r="D839" s="51">
        <f>VLOOKUP(A839,'[1]L02'!$A$6:$C$1327,3,0)</f>
        <v>9562</v>
      </c>
      <c r="E839" s="51">
        <v>700</v>
      </c>
    </row>
    <row r="840" s="68" customFormat="1" spans="1:5">
      <c r="A840" s="54">
        <v>21302</v>
      </c>
      <c r="B840" s="201" t="s">
        <v>692</v>
      </c>
      <c r="C840" s="51">
        <f>SUM(C841:C861)</f>
        <v>8122</v>
      </c>
      <c r="D840" s="51">
        <f>SUM(D841:D861)</f>
        <v>17219</v>
      </c>
      <c r="E840" s="51">
        <f>SUM(E841:E861)</f>
        <v>7827</v>
      </c>
    </row>
    <row r="841" spans="1:5">
      <c r="A841" s="54">
        <v>2130201</v>
      </c>
      <c r="B841" s="201" t="s">
        <v>65</v>
      </c>
      <c r="C841" s="188">
        <v>1714</v>
      </c>
      <c r="D841" s="51">
        <f>VLOOKUP(A841,'[1]L02'!$A$6:$C$1327,3,0)</f>
        <v>2968</v>
      </c>
      <c r="E841" s="51">
        <v>1590</v>
      </c>
    </row>
    <row r="842" spans="1:5">
      <c r="A842" s="54">
        <v>2130202</v>
      </c>
      <c r="B842" s="201" t="s">
        <v>66</v>
      </c>
      <c r="C842" s="188"/>
      <c r="D842" s="51">
        <f>VLOOKUP(A842,'[1]L02'!$A$6:$C$1327,3,0)</f>
        <v>391</v>
      </c>
      <c r="E842" s="51">
        <v>268</v>
      </c>
    </row>
    <row r="843" spans="1:5">
      <c r="A843" s="54">
        <v>2130203</v>
      </c>
      <c r="B843" s="201" t="s">
        <v>67</v>
      </c>
      <c r="C843" s="188"/>
      <c r="D843" s="51">
        <f>VLOOKUP(A843,'[1]L02'!$A$6:$C$1327,3,0)</f>
        <v>0</v>
      </c>
      <c r="E843" s="51"/>
    </row>
    <row r="844" spans="1:5">
      <c r="A844" s="54">
        <v>2130204</v>
      </c>
      <c r="B844" s="201" t="s">
        <v>693</v>
      </c>
      <c r="C844" s="188"/>
      <c r="D844" s="51">
        <f>VLOOKUP(A844,'[1]L02'!$A$6:$C$1327,3,0)</f>
        <v>0</v>
      </c>
      <c r="E844" s="51"/>
    </row>
    <row r="845" spans="1:5">
      <c r="A845" s="54">
        <v>2130205</v>
      </c>
      <c r="B845" s="201" t="s">
        <v>694</v>
      </c>
      <c r="C845" s="188">
        <v>2557</v>
      </c>
      <c r="D845" s="51">
        <f>VLOOKUP(A845,'[1]L02'!$A$6:$C$1327,3,0)</f>
        <v>3625</v>
      </c>
      <c r="E845" s="51">
        <v>2018</v>
      </c>
    </row>
    <row r="846" spans="1:5">
      <c r="A846" s="54">
        <v>2130206</v>
      </c>
      <c r="B846" s="201" t="s">
        <v>695</v>
      </c>
      <c r="C846" s="188"/>
      <c r="D846" s="51">
        <f>VLOOKUP(A846,'[1]L02'!$A$6:$C$1327,3,0)</f>
        <v>0</v>
      </c>
      <c r="E846" s="51"/>
    </row>
    <row r="847" spans="1:5">
      <c r="A847" s="54">
        <v>2130207</v>
      </c>
      <c r="B847" s="201" t="s">
        <v>696</v>
      </c>
      <c r="C847" s="188">
        <v>5</v>
      </c>
      <c r="D847" s="51">
        <f>VLOOKUP(A847,'[1]L02'!$A$6:$C$1327,3,0)</f>
        <v>0</v>
      </c>
      <c r="E847" s="51">
        <v>5</v>
      </c>
    </row>
    <row r="848" spans="1:5">
      <c r="A848" s="54">
        <v>2130209</v>
      </c>
      <c r="B848" s="201" t="s">
        <v>697</v>
      </c>
      <c r="C848" s="188">
        <v>655</v>
      </c>
      <c r="D848" s="51">
        <f>VLOOKUP(A848,'[1]L02'!$A$6:$C$1327,3,0)</f>
        <v>1850</v>
      </c>
      <c r="E848" s="51">
        <v>1927</v>
      </c>
    </row>
    <row r="849" spans="1:5">
      <c r="A849" s="54">
        <v>2130211</v>
      </c>
      <c r="B849" s="201" t="s">
        <v>698</v>
      </c>
      <c r="C849" s="188"/>
      <c r="D849" s="51">
        <f>VLOOKUP(A849,'[1]L02'!$A$6:$C$1327,3,0)</f>
        <v>0</v>
      </c>
      <c r="E849" s="51"/>
    </row>
    <row r="850" spans="1:5">
      <c r="A850" s="54">
        <v>2130212</v>
      </c>
      <c r="B850" s="201" t="s">
        <v>699</v>
      </c>
      <c r="C850" s="188">
        <v>4</v>
      </c>
      <c r="D850" s="51">
        <v>30</v>
      </c>
      <c r="E850" s="51">
        <v>106</v>
      </c>
    </row>
    <row r="851" spans="1:5">
      <c r="A851" s="54">
        <v>2130213</v>
      </c>
      <c r="B851" s="201" t="s">
        <v>700</v>
      </c>
      <c r="C851" s="188"/>
      <c r="D851" s="51">
        <f>VLOOKUP(A851,'[1]L02'!$A$6:$C$1327,3,0)</f>
        <v>0</v>
      </c>
      <c r="E851" s="51"/>
    </row>
    <row r="852" spans="1:5">
      <c r="A852" s="54">
        <v>2130217</v>
      </c>
      <c r="B852" s="201" t="s">
        <v>701</v>
      </c>
      <c r="C852" s="188"/>
      <c r="D852" s="51">
        <f>VLOOKUP(A852,'[1]L02'!$A$6:$C$1327,3,0)</f>
        <v>0</v>
      </c>
      <c r="E852" s="51"/>
    </row>
    <row r="853" spans="1:5">
      <c r="A853" s="54">
        <v>2130220</v>
      </c>
      <c r="B853" s="201" t="s">
        <v>702</v>
      </c>
      <c r="C853" s="188"/>
      <c r="D853" s="51">
        <f>VLOOKUP(A853,'[1]L02'!$A$6:$C$1327,3,0)</f>
        <v>0</v>
      </c>
      <c r="E853" s="51"/>
    </row>
    <row r="854" spans="1:5">
      <c r="A854" s="54">
        <v>2130221</v>
      </c>
      <c r="B854" s="201" t="s">
        <v>703</v>
      </c>
      <c r="C854" s="188"/>
      <c r="D854" s="51">
        <f>VLOOKUP(A854,'[1]L02'!$A$6:$C$1327,3,0)</f>
        <v>0</v>
      </c>
      <c r="E854" s="51"/>
    </row>
    <row r="855" spans="1:5">
      <c r="A855" s="54">
        <v>2130223</v>
      </c>
      <c r="B855" s="201" t="s">
        <v>704</v>
      </c>
      <c r="C855" s="188"/>
      <c r="D855" s="51">
        <f>VLOOKUP(A855,'[1]L02'!$A$6:$C$1327,3,0)</f>
        <v>0</v>
      </c>
      <c r="E855" s="51"/>
    </row>
    <row r="856" spans="1:5">
      <c r="A856" s="54">
        <v>2130226</v>
      </c>
      <c r="B856" s="201" t="s">
        <v>705</v>
      </c>
      <c r="C856" s="188"/>
      <c r="D856" s="51">
        <f>VLOOKUP(A856,'[1]L02'!$A$6:$C$1327,3,0)</f>
        <v>100</v>
      </c>
      <c r="E856" s="51">
        <v>285</v>
      </c>
    </row>
    <row r="857" spans="1:5">
      <c r="A857" s="54">
        <v>2130227</v>
      </c>
      <c r="B857" s="201" t="s">
        <v>706</v>
      </c>
      <c r="C857" s="188"/>
      <c r="D857" s="51">
        <f>VLOOKUP(A857,'[1]L02'!$A$6:$C$1327,3,0)</f>
        <v>0</v>
      </c>
      <c r="E857" s="51"/>
    </row>
    <row r="858" spans="1:5">
      <c r="A858" s="54">
        <v>2130234</v>
      </c>
      <c r="B858" s="201" t="s">
        <v>707</v>
      </c>
      <c r="C858" s="188">
        <v>737</v>
      </c>
      <c r="D858" s="51">
        <f>VLOOKUP(A858,'[1]L02'!$A$6:$C$1327,3,0)</f>
        <v>1000</v>
      </c>
      <c r="E858" s="51">
        <v>1220</v>
      </c>
    </row>
    <row r="859" spans="1:5">
      <c r="A859" s="54">
        <v>2130236</v>
      </c>
      <c r="B859" s="201" t="s">
        <v>708</v>
      </c>
      <c r="C859" s="188"/>
      <c r="D859" s="51">
        <f>VLOOKUP(A859,'[1]L02'!$A$6:$C$1327,3,0)</f>
        <v>0</v>
      </c>
      <c r="E859" s="51"/>
    </row>
    <row r="860" spans="1:5">
      <c r="A860" s="54">
        <v>2130237</v>
      </c>
      <c r="B860" s="201" t="s">
        <v>677</v>
      </c>
      <c r="C860" s="188"/>
      <c r="D860" s="51">
        <f>VLOOKUP(A860,'[1]L02'!$A$6:$C$1327,3,0)</f>
        <v>0</v>
      </c>
      <c r="E860" s="51"/>
    </row>
    <row r="861" spans="1:5">
      <c r="A861" s="54">
        <v>2130299</v>
      </c>
      <c r="B861" s="201" t="s">
        <v>709</v>
      </c>
      <c r="C861" s="188">
        <v>2450</v>
      </c>
      <c r="D861" s="51">
        <f>VLOOKUP(A861,'[1]L02'!$A$6:$C$1327,3,0)</f>
        <v>7255</v>
      </c>
      <c r="E861" s="51">
        <v>408</v>
      </c>
    </row>
    <row r="862" s="68" customFormat="1" spans="1:5">
      <c r="A862" s="54">
        <v>21303</v>
      </c>
      <c r="B862" s="201" t="s">
        <v>710</v>
      </c>
      <c r="C862" s="51">
        <f>SUM(C863:C889)</f>
        <v>13927</v>
      </c>
      <c r="D862" s="51">
        <f>SUM(D863:D889)</f>
        <v>15961</v>
      </c>
      <c r="E862" s="51">
        <f>SUM(E863:E889)</f>
        <v>1260</v>
      </c>
    </row>
    <row r="863" spans="1:5">
      <c r="A863" s="54">
        <v>2130301</v>
      </c>
      <c r="B863" s="201" t="s">
        <v>65</v>
      </c>
      <c r="C863" s="188">
        <v>1745</v>
      </c>
      <c r="D863" s="51">
        <f>VLOOKUP(A863,'[1]L02'!$A$6:$C$1327,3,0)</f>
        <v>1415</v>
      </c>
      <c r="E863" s="51">
        <v>624</v>
      </c>
    </row>
    <row r="864" spans="1:5">
      <c r="A864" s="54">
        <v>2130302</v>
      </c>
      <c r="B864" s="201" t="s">
        <v>66</v>
      </c>
      <c r="C864" s="188"/>
      <c r="D864" s="51">
        <f>VLOOKUP(A864,'[1]L02'!$A$6:$C$1327,3,0)</f>
        <v>0</v>
      </c>
      <c r="E864" s="51"/>
    </row>
    <row r="865" spans="1:5">
      <c r="A865" s="54">
        <v>2130303</v>
      </c>
      <c r="B865" s="201" t="s">
        <v>67</v>
      </c>
      <c r="C865" s="188"/>
      <c r="D865" s="51">
        <f>VLOOKUP(A865,'[1]L02'!$A$6:$C$1327,3,0)</f>
        <v>0</v>
      </c>
      <c r="E865" s="51"/>
    </row>
    <row r="866" spans="1:5">
      <c r="A866" s="54">
        <v>2130304</v>
      </c>
      <c r="B866" s="201" t="s">
        <v>711</v>
      </c>
      <c r="C866" s="188"/>
      <c r="D866" s="51">
        <f>VLOOKUP(A866,'[1]L02'!$A$6:$C$1327,3,0)</f>
        <v>0</v>
      </c>
      <c r="E866" s="51"/>
    </row>
    <row r="867" spans="1:5">
      <c r="A867" s="54">
        <v>2130305</v>
      </c>
      <c r="B867" s="201" t="s">
        <v>712</v>
      </c>
      <c r="C867" s="188"/>
      <c r="D867" s="51">
        <f>VLOOKUP(A867,'[1]L02'!$A$6:$C$1327,3,0)</f>
        <v>1936</v>
      </c>
      <c r="E867" s="51"/>
    </row>
    <row r="868" spans="1:5">
      <c r="A868" s="54">
        <v>2130306</v>
      </c>
      <c r="B868" s="201" t="s">
        <v>713</v>
      </c>
      <c r="C868" s="188">
        <v>2000</v>
      </c>
      <c r="D868" s="51">
        <f>VLOOKUP(A868,'[1]L02'!$A$6:$C$1327,3,0)</f>
        <v>0</v>
      </c>
      <c r="E868" s="51"/>
    </row>
    <row r="869" spans="1:5">
      <c r="A869" s="54">
        <v>2130307</v>
      </c>
      <c r="B869" s="201" t="s">
        <v>714</v>
      </c>
      <c r="C869" s="188"/>
      <c r="D869" s="51">
        <f>VLOOKUP(A869,'[1]L02'!$A$6:$C$1327,3,0)</f>
        <v>100</v>
      </c>
      <c r="E869" s="51"/>
    </row>
    <row r="870" spans="1:5">
      <c r="A870" s="54">
        <v>2130308</v>
      </c>
      <c r="B870" s="201" t="s">
        <v>715</v>
      </c>
      <c r="C870" s="188"/>
      <c r="D870" s="51">
        <f>VLOOKUP(A870,'[1]L02'!$A$6:$C$1327,3,0)</f>
        <v>0</v>
      </c>
      <c r="E870" s="51"/>
    </row>
    <row r="871" spans="1:5">
      <c r="A871" s="54">
        <v>2130309</v>
      </c>
      <c r="B871" s="201" t="s">
        <v>716</v>
      </c>
      <c r="C871" s="188"/>
      <c r="D871" s="51">
        <f>VLOOKUP(A871,'[1]L02'!$A$6:$C$1327,3,0)</f>
        <v>0</v>
      </c>
      <c r="E871" s="51"/>
    </row>
    <row r="872" spans="1:5">
      <c r="A872" s="54">
        <v>2130310</v>
      </c>
      <c r="B872" s="201" t="s">
        <v>717</v>
      </c>
      <c r="C872" s="188"/>
      <c r="D872" s="51">
        <f>VLOOKUP(A872,'[1]L02'!$A$6:$C$1327,3,0)</f>
        <v>0</v>
      </c>
      <c r="E872" s="51">
        <v>10</v>
      </c>
    </row>
    <row r="873" spans="1:5">
      <c r="A873" s="54">
        <v>2130311</v>
      </c>
      <c r="B873" s="201" t="s">
        <v>718</v>
      </c>
      <c r="C873" s="188">
        <v>69</v>
      </c>
      <c r="D873" s="51">
        <f>VLOOKUP(A873,'[1]L02'!$A$6:$C$1327,3,0)</f>
        <v>653</v>
      </c>
      <c r="E873" s="51">
        <v>449</v>
      </c>
    </row>
    <row r="874" spans="1:5">
      <c r="A874" s="54">
        <v>2130312</v>
      </c>
      <c r="B874" s="201" t="s">
        <v>719</v>
      </c>
      <c r="C874" s="188"/>
      <c r="D874" s="51">
        <f>VLOOKUP(A874,'[1]L02'!$A$6:$C$1327,3,0)</f>
        <v>84</v>
      </c>
      <c r="E874" s="51"/>
    </row>
    <row r="875" spans="1:5">
      <c r="A875" s="54">
        <v>2130313</v>
      </c>
      <c r="B875" s="201" t="s">
        <v>720</v>
      </c>
      <c r="C875" s="188"/>
      <c r="D875" s="51">
        <f>VLOOKUP(A875,'[1]L02'!$A$6:$C$1327,3,0)</f>
        <v>0</v>
      </c>
      <c r="E875" s="51"/>
    </row>
    <row r="876" spans="1:5">
      <c r="A876" s="54">
        <v>2130314</v>
      </c>
      <c r="B876" s="201" t="s">
        <v>721</v>
      </c>
      <c r="C876" s="188"/>
      <c r="D876" s="51">
        <f>VLOOKUP(A876,'[1]L02'!$A$6:$C$1327,3,0)</f>
        <v>459</v>
      </c>
      <c r="E876" s="51"/>
    </row>
    <row r="877" spans="1:5">
      <c r="A877" s="54">
        <v>2130315</v>
      </c>
      <c r="B877" s="201" t="s">
        <v>722</v>
      </c>
      <c r="C877" s="188"/>
      <c r="D877" s="51">
        <f>VLOOKUP(A877,'[1]L02'!$A$6:$C$1327,3,0)</f>
        <v>0</v>
      </c>
      <c r="E877" s="51"/>
    </row>
    <row r="878" spans="1:5">
      <c r="A878" s="54">
        <v>2130316</v>
      </c>
      <c r="B878" s="201" t="s">
        <v>723</v>
      </c>
      <c r="C878" s="188"/>
      <c r="D878" s="51">
        <f>VLOOKUP(A878,'[1]L02'!$A$6:$C$1327,3,0)</f>
        <v>0</v>
      </c>
      <c r="E878" s="51"/>
    </row>
    <row r="879" spans="1:5">
      <c r="A879" s="54">
        <v>2130317</v>
      </c>
      <c r="B879" s="201" t="s">
        <v>724</v>
      </c>
      <c r="C879" s="188"/>
      <c r="D879" s="51">
        <f>VLOOKUP(A879,'[1]L02'!$A$6:$C$1327,3,0)</f>
        <v>0</v>
      </c>
      <c r="E879" s="51"/>
    </row>
    <row r="880" spans="1:5">
      <c r="A880" s="54">
        <v>2130318</v>
      </c>
      <c r="B880" s="201" t="s">
        <v>725</v>
      </c>
      <c r="C880" s="188"/>
      <c r="D880" s="51">
        <f>VLOOKUP(A880,'[1]L02'!$A$6:$C$1327,3,0)</f>
        <v>0</v>
      </c>
      <c r="E880" s="51"/>
    </row>
    <row r="881" spans="1:5">
      <c r="A881" s="54">
        <v>2130319</v>
      </c>
      <c r="B881" s="201" t="s">
        <v>726</v>
      </c>
      <c r="C881" s="188"/>
      <c r="D881" s="51">
        <f>VLOOKUP(A881,'[1]L02'!$A$6:$C$1327,3,0)</f>
        <v>66</v>
      </c>
      <c r="E881" s="51"/>
    </row>
    <row r="882" spans="1:5">
      <c r="A882" s="54">
        <v>2130321</v>
      </c>
      <c r="B882" s="201" t="s">
        <v>727</v>
      </c>
      <c r="C882" s="188"/>
      <c r="D882" s="51">
        <f>VLOOKUP(A882,'[1]L02'!$A$6:$C$1327,3,0)</f>
        <v>792</v>
      </c>
      <c r="E882" s="51"/>
    </row>
    <row r="883" spans="1:5">
      <c r="A883" s="54">
        <v>2130322</v>
      </c>
      <c r="B883" s="201" t="s">
        <v>728</v>
      </c>
      <c r="C883" s="188"/>
      <c r="D883" s="51">
        <f>VLOOKUP(A883,'[1]L02'!$A$6:$C$1327,3,0)</f>
        <v>0</v>
      </c>
      <c r="E883" s="51"/>
    </row>
    <row r="884" spans="1:5">
      <c r="A884" s="54">
        <v>2130333</v>
      </c>
      <c r="B884" s="201" t="s">
        <v>704</v>
      </c>
      <c r="C884" s="188"/>
      <c r="D884" s="51">
        <f>VLOOKUP(A884,'[1]L02'!$A$6:$C$1327,3,0)</f>
        <v>0</v>
      </c>
      <c r="E884" s="51"/>
    </row>
    <row r="885" spans="1:5">
      <c r="A885" s="54">
        <v>2130334</v>
      </c>
      <c r="B885" s="201" t="s">
        <v>729</v>
      </c>
      <c r="C885" s="188"/>
      <c r="D885" s="51">
        <f>VLOOKUP(A885,'[1]L02'!$A$6:$C$1327,3,0)</f>
        <v>0</v>
      </c>
      <c r="E885" s="51"/>
    </row>
    <row r="886" spans="1:5">
      <c r="A886" s="54">
        <v>2130335</v>
      </c>
      <c r="B886" s="201" t="s">
        <v>730</v>
      </c>
      <c r="C886" s="188"/>
      <c r="D886" s="51">
        <f>VLOOKUP(A886,'[1]L02'!$A$6:$C$1327,3,0)</f>
        <v>600</v>
      </c>
      <c r="E886" s="51"/>
    </row>
    <row r="887" spans="1:5">
      <c r="A887" s="54">
        <v>2130336</v>
      </c>
      <c r="B887" s="201" t="s">
        <v>731</v>
      </c>
      <c r="C887" s="188">
        <v>281</v>
      </c>
      <c r="D887" s="51">
        <f>VLOOKUP(A887,'[1]L02'!$A$6:$C$1327,3,0)</f>
        <v>0</v>
      </c>
      <c r="E887" s="51"/>
    </row>
    <row r="888" spans="1:5">
      <c r="A888" s="54">
        <v>2130337</v>
      </c>
      <c r="B888" s="201" t="s">
        <v>732</v>
      </c>
      <c r="C888" s="188"/>
      <c r="D888" s="51">
        <f>VLOOKUP(A888,'[1]L02'!$A$6:$C$1327,3,0)</f>
        <v>0</v>
      </c>
      <c r="E888" s="51">
        <v>5</v>
      </c>
    </row>
    <row r="889" spans="1:5">
      <c r="A889" s="54">
        <v>2130399</v>
      </c>
      <c r="B889" s="201" t="s">
        <v>733</v>
      </c>
      <c r="C889" s="188">
        <v>9832</v>
      </c>
      <c r="D889" s="51">
        <f>VLOOKUP(A889,'[1]L02'!$A$6:$C$1327,3,0)</f>
        <v>9856</v>
      </c>
      <c r="E889" s="51">
        <v>172</v>
      </c>
    </row>
    <row r="890" s="68" customFormat="1" spans="1:5">
      <c r="A890" s="54">
        <v>21305</v>
      </c>
      <c r="B890" s="201" t="s">
        <v>734</v>
      </c>
      <c r="C890" s="51">
        <f>SUM(C891:C900)</f>
        <v>28109</v>
      </c>
      <c r="D890" s="51">
        <f>SUM(D891:D900)</f>
        <v>58849</v>
      </c>
      <c r="E890" s="51">
        <f>SUM(E891:E900)</f>
        <v>39694</v>
      </c>
    </row>
    <row r="891" spans="1:5">
      <c r="A891" s="54">
        <v>2130501</v>
      </c>
      <c r="B891" s="201" t="s">
        <v>65</v>
      </c>
      <c r="C891" s="188">
        <v>83</v>
      </c>
      <c r="D891" s="51">
        <f>VLOOKUP(A891,'[1]L02'!$A$6:$C$1327,3,0)</f>
        <v>364</v>
      </c>
      <c r="E891" s="51">
        <v>269</v>
      </c>
    </row>
    <row r="892" spans="1:5">
      <c r="A892" s="54">
        <v>2130502</v>
      </c>
      <c r="B892" s="201" t="s">
        <v>66</v>
      </c>
      <c r="C892" s="188"/>
      <c r="D892" s="51">
        <f>VLOOKUP(A892,'[1]L02'!$A$6:$C$1327,3,0)</f>
        <v>0</v>
      </c>
      <c r="E892" s="51"/>
    </row>
    <row r="893" spans="1:5">
      <c r="A893" s="54">
        <v>2130503</v>
      </c>
      <c r="B893" s="201" t="s">
        <v>67</v>
      </c>
      <c r="C893" s="188"/>
      <c r="D893" s="51">
        <f>VLOOKUP(A893,'[1]L02'!$A$6:$C$1327,3,0)</f>
        <v>0</v>
      </c>
      <c r="E893" s="51"/>
    </row>
    <row r="894" spans="1:5">
      <c r="A894" s="54">
        <v>2130504</v>
      </c>
      <c r="B894" s="201" t="s">
        <v>735</v>
      </c>
      <c r="C894" s="188">
        <v>2680</v>
      </c>
      <c r="D894" s="51">
        <f>VLOOKUP(A894,'[1]L02'!$A$6:$C$1327,3,0)</f>
        <v>3598</v>
      </c>
      <c r="E894" s="51">
        <v>28195</v>
      </c>
    </row>
    <row r="895" spans="1:5">
      <c r="A895" s="54">
        <v>2130505</v>
      </c>
      <c r="B895" s="201" t="s">
        <v>736</v>
      </c>
      <c r="C895" s="188">
        <v>2050</v>
      </c>
      <c r="D895" s="51">
        <f>VLOOKUP(A895,'[1]L02'!$A$6:$C$1327,3,0)</f>
        <v>4020</v>
      </c>
      <c r="E895" s="51">
        <v>9764</v>
      </c>
    </row>
    <row r="896" spans="1:5">
      <c r="A896" s="54">
        <v>2130506</v>
      </c>
      <c r="B896" s="201" t="s">
        <v>737</v>
      </c>
      <c r="C896" s="188">
        <v>2</v>
      </c>
      <c r="D896" s="51">
        <f>VLOOKUP(A896,'[1]L02'!$A$6:$C$1327,3,0)</f>
        <v>0</v>
      </c>
      <c r="E896" s="51"/>
    </row>
    <row r="897" spans="1:5">
      <c r="A897" s="54">
        <v>2130507</v>
      </c>
      <c r="B897" s="201" t="s">
        <v>738</v>
      </c>
      <c r="C897" s="188"/>
      <c r="D897" s="51">
        <f>VLOOKUP(A897,'[1]L02'!$A$6:$C$1327,3,0)</f>
        <v>1553</v>
      </c>
      <c r="E897" s="51"/>
    </row>
    <row r="898" spans="1:5">
      <c r="A898" s="54">
        <v>2130508</v>
      </c>
      <c r="B898" s="201" t="s">
        <v>739</v>
      </c>
      <c r="C898" s="188"/>
      <c r="D898" s="51">
        <f>VLOOKUP(A898,'[1]L02'!$A$6:$C$1327,3,0)</f>
        <v>0</v>
      </c>
      <c r="E898" s="51"/>
    </row>
    <row r="899" spans="1:5">
      <c r="A899" s="54">
        <v>2130550</v>
      </c>
      <c r="B899" s="201" t="s">
        <v>74</v>
      </c>
      <c r="C899" s="188"/>
      <c r="D899" s="51">
        <f>VLOOKUP(A899,'[1]L02'!$A$6:$C$1327,3,0)</f>
        <v>0</v>
      </c>
      <c r="E899" s="51"/>
    </row>
    <row r="900" spans="1:5">
      <c r="A900" s="54">
        <v>2130599</v>
      </c>
      <c r="B900" s="201" t="s">
        <v>740</v>
      </c>
      <c r="C900" s="188">
        <v>23294</v>
      </c>
      <c r="D900" s="51">
        <f>VLOOKUP(A900,'[1]L02'!$A$6:$C$1327,3,0)</f>
        <v>49314</v>
      </c>
      <c r="E900" s="51">
        <v>1466</v>
      </c>
    </row>
    <row r="901" s="68" customFormat="1" spans="1:5">
      <c r="A901" s="54">
        <v>21307</v>
      </c>
      <c r="B901" s="201" t="s">
        <v>741</v>
      </c>
      <c r="C901" s="51">
        <f>SUM(C902:C907)</f>
        <v>5851</v>
      </c>
      <c r="D901" s="51">
        <f>SUM(D902:D907)</f>
        <v>6531</v>
      </c>
      <c r="E901" s="51">
        <f>SUM(E902:E907)</f>
        <v>5926</v>
      </c>
    </row>
    <row r="902" spans="1:5">
      <c r="A902" s="54">
        <v>2130701</v>
      </c>
      <c r="B902" s="201" t="s">
        <v>742</v>
      </c>
      <c r="C902" s="188">
        <v>1040</v>
      </c>
      <c r="D902" s="51">
        <f>VLOOKUP(A902,'[1]L02'!$A$6:$C$1327,3,0)</f>
        <v>0</v>
      </c>
      <c r="E902" s="51"/>
    </row>
    <row r="903" spans="1:5">
      <c r="A903" s="54">
        <v>2130704</v>
      </c>
      <c r="B903" s="201" t="s">
        <v>743</v>
      </c>
      <c r="C903" s="188"/>
      <c r="D903" s="51">
        <f>VLOOKUP(A903,'[1]L02'!$A$6:$C$1327,3,0)</f>
        <v>0</v>
      </c>
      <c r="E903" s="51"/>
    </row>
    <row r="904" spans="1:5">
      <c r="A904" s="54">
        <v>2130705</v>
      </c>
      <c r="B904" s="201" t="s">
        <v>744</v>
      </c>
      <c r="C904" s="188">
        <v>4178</v>
      </c>
      <c r="D904" s="51">
        <f>VLOOKUP(A904,'[1]L02'!$A$6:$C$1327,3,0)</f>
        <v>5851</v>
      </c>
      <c r="E904" s="51">
        <v>5486</v>
      </c>
    </row>
    <row r="905" spans="1:5">
      <c r="A905" s="54">
        <v>2130706</v>
      </c>
      <c r="B905" s="201" t="s">
        <v>745</v>
      </c>
      <c r="C905" s="188"/>
      <c r="D905" s="51">
        <f>VLOOKUP(A905,'[1]L02'!$A$6:$C$1327,3,0)</f>
        <v>0</v>
      </c>
      <c r="E905" s="51"/>
    </row>
    <row r="906" spans="1:5">
      <c r="A906" s="54">
        <v>2130707</v>
      </c>
      <c r="B906" s="201" t="s">
        <v>746</v>
      </c>
      <c r="C906" s="188"/>
      <c r="D906" s="51">
        <f>VLOOKUP(A906,'[1]L02'!$A$6:$C$1327,3,0)</f>
        <v>0</v>
      </c>
      <c r="E906" s="51"/>
    </row>
    <row r="907" spans="1:5">
      <c r="A907" s="54">
        <v>2130799</v>
      </c>
      <c r="B907" s="201" t="s">
        <v>747</v>
      </c>
      <c r="C907" s="188">
        <v>633</v>
      </c>
      <c r="D907" s="51">
        <f>VLOOKUP(A907,'[1]L02'!$A$6:$C$1327,3,0)</f>
        <v>680</v>
      </c>
      <c r="E907" s="51">
        <v>440</v>
      </c>
    </row>
    <row r="908" s="68" customFormat="1" spans="1:5">
      <c r="A908" s="54">
        <v>21308</v>
      </c>
      <c r="B908" s="201" t="s">
        <v>748</v>
      </c>
      <c r="C908" s="51">
        <f>SUM(C909:C913)</f>
        <v>960</v>
      </c>
      <c r="D908" s="51">
        <f>SUM(D909:D913)</f>
        <v>863</v>
      </c>
      <c r="E908" s="51">
        <f>SUM(E909:E913)</f>
        <v>45</v>
      </c>
    </row>
    <row r="909" spans="1:5">
      <c r="A909" s="54">
        <v>2130801</v>
      </c>
      <c r="B909" s="201" t="s">
        <v>749</v>
      </c>
      <c r="C909" s="188">
        <v>55</v>
      </c>
      <c r="D909" s="51">
        <f>VLOOKUP(A909,'[1]L02'!$A$6:$C$1327,3,0)</f>
        <v>0</v>
      </c>
      <c r="E909" s="51"/>
    </row>
    <row r="910" spans="1:5">
      <c r="A910" s="54">
        <v>2130803</v>
      </c>
      <c r="B910" s="201" t="s">
        <v>750</v>
      </c>
      <c r="C910" s="188"/>
      <c r="D910" s="51">
        <f>VLOOKUP(A910,'[1]L02'!$A$6:$C$1327,3,0)</f>
        <v>511</v>
      </c>
      <c r="E910" s="51"/>
    </row>
    <row r="911" spans="1:5">
      <c r="A911" s="54">
        <v>2130804</v>
      </c>
      <c r="B911" s="201" t="s">
        <v>751</v>
      </c>
      <c r="C911" s="188">
        <v>677</v>
      </c>
      <c r="D911" s="51">
        <f>VLOOKUP(A911,'[1]L02'!$A$6:$C$1327,3,0)</f>
        <v>240</v>
      </c>
      <c r="E911" s="51"/>
    </row>
    <row r="912" spans="1:5">
      <c r="A912" s="54">
        <v>2130805</v>
      </c>
      <c r="B912" s="201" t="s">
        <v>752</v>
      </c>
      <c r="C912" s="188">
        <v>228</v>
      </c>
      <c r="D912" s="51">
        <f>VLOOKUP(A912,'[1]L02'!$A$6:$C$1327,3,0)</f>
        <v>0</v>
      </c>
      <c r="E912" s="51"/>
    </row>
    <row r="913" spans="1:5">
      <c r="A913" s="54">
        <v>2130899</v>
      </c>
      <c r="B913" s="201" t="s">
        <v>753</v>
      </c>
      <c r="C913" s="51"/>
      <c r="D913" s="51">
        <f>VLOOKUP(A913,'[1]L02'!$A$6:$C$1327,3,0)</f>
        <v>112</v>
      </c>
      <c r="E913" s="51">
        <v>45</v>
      </c>
    </row>
    <row r="914" s="68" customFormat="1" spans="1:5">
      <c r="A914" s="54">
        <v>21309</v>
      </c>
      <c r="B914" s="201" t="s">
        <v>754</v>
      </c>
      <c r="C914" s="51">
        <f>SUM(C915:C916)</f>
        <v>0</v>
      </c>
      <c r="D914" s="51">
        <f>SUM(D915:D916)</f>
        <v>0</v>
      </c>
      <c r="E914" s="51">
        <f>SUM(E915:E916)</f>
        <v>411</v>
      </c>
    </row>
    <row r="915" spans="1:5">
      <c r="A915" s="54">
        <v>2130901</v>
      </c>
      <c r="B915" s="201" t="s">
        <v>755</v>
      </c>
      <c r="C915" s="51"/>
      <c r="D915" s="51">
        <f>VLOOKUP(A915,'[1]L02'!$A$6:$C$1327,3,0)</f>
        <v>0</v>
      </c>
      <c r="E915" s="51"/>
    </row>
    <row r="916" spans="1:5">
      <c r="A916" s="54">
        <v>2130999</v>
      </c>
      <c r="B916" s="201" t="s">
        <v>756</v>
      </c>
      <c r="C916" s="51"/>
      <c r="D916" s="51">
        <f>VLOOKUP(A916,'[1]L02'!$A$6:$C$1327,3,0)</f>
        <v>0</v>
      </c>
      <c r="E916" s="51">
        <v>411</v>
      </c>
    </row>
    <row r="917" s="68" customFormat="1" spans="1:5">
      <c r="A917" s="54">
        <v>21399</v>
      </c>
      <c r="B917" s="201" t="s">
        <v>757</v>
      </c>
      <c r="C917" s="51">
        <f>SUM(C918:C919)</f>
        <v>7356</v>
      </c>
      <c r="D917" s="51">
        <f>SUM(D918:D919)</f>
        <v>10302</v>
      </c>
      <c r="E917" s="51">
        <f>SUM(E918:E919)</f>
        <v>1752</v>
      </c>
    </row>
    <row r="918" spans="1:5">
      <c r="A918" s="54">
        <v>2139901</v>
      </c>
      <c r="B918" s="201" t="s">
        <v>758</v>
      </c>
      <c r="C918" s="51"/>
      <c r="D918" s="51">
        <f>VLOOKUP(A918,'[1]L02'!$A$6:$C$1327,3,0)</f>
        <v>0</v>
      </c>
      <c r="E918" s="51"/>
    </row>
    <row r="919" spans="1:5">
      <c r="A919" s="54">
        <v>2139999</v>
      </c>
      <c r="B919" s="201" t="s">
        <v>759</v>
      </c>
      <c r="C919" s="51">
        <v>7356</v>
      </c>
      <c r="D919" s="51">
        <f>VLOOKUP(A919,'[1]L02'!$A$6:$C$1327,3,0)</f>
        <v>10302</v>
      </c>
      <c r="E919" s="51">
        <v>1752</v>
      </c>
    </row>
    <row r="920" s="68" customFormat="1" spans="1:5">
      <c r="A920" s="54">
        <v>214</v>
      </c>
      <c r="B920" s="201" t="s">
        <v>760</v>
      </c>
      <c r="C920" s="51">
        <f>SUM(C921:C977)/2</f>
        <v>18547</v>
      </c>
      <c r="D920" s="51">
        <f>SUM(D921:D977)/2</f>
        <v>18922</v>
      </c>
      <c r="E920" s="51">
        <f>SUM(E921:E977)/2</f>
        <v>4695</v>
      </c>
    </row>
    <row r="921" s="68" customFormat="1" spans="1:5">
      <c r="A921" s="54">
        <v>21401</v>
      </c>
      <c r="B921" s="201" t="s">
        <v>761</v>
      </c>
      <c r="C921" s="51">
        <f>SUM(C922:C942)</f>
        <v>18547</v>
      </c>
      <c r="D921" s="51">
        <f>SUM(D922:D942)</f>
        <v>16147</v>
      </c>
      <c r="E921" s="51">
        <f>SUM(E922:E942)</f>
        <v>4695</v>
      </c>
    </row>
    <row r="922" spans="1:5">
      <c r="A922" s="54">
        <v>2140101</v>
      </c>
      <c r="B922" s="201" t="s">
        <v>65</v>
      </c>
      <c r="C922" s="188">
        <v>2364</v>
      </c>
      <c r="D922" s="51">
        <f>VLOOKUP(A922,'[1]L02'!$A$6:$C$1327,3,0)</f>
        <v>2987</v>
      </c>
      <c r="E922" s="51">
        <v>430</v>
      </c>
    </row>
    <row r="923" spans="1:5">
      <c r="A923" s="54">
        <v>2140102</v>
      </c>
      <c r="B923" s="201" t="s">
        <v>66</v>
      </c>
      <c r="C923" s="188"/>
      <c r="D923" s="51">
        <f>VLOOKUP(A923,'[1]L02'!$A$6:$C$1327,3,0)</f>
        <v>0</v>
      </c>
      <c r="E923" s="51"/>
    </row>
    <row r="924" spans="1:5">
      <c r="A924" s="54">
        <v>2140103</v>
      </c>
      <c r="B924" s="201" t="s">
        <v>67</v>
      </c>
      <c r="C924" s="188"/>
      <c r="D924" s="51">
        <f>VLOOKUP(A924,'[1]L02'!$A$6:$C$1327,3,0)</f>
        <v>0</v>
      </c>
      <c r="E924" s="51"/>
    </row>
    <row r="925" spans="1:5">
      <c r="A925" s="54">
        <v>2140104</v>
      </c>
      <c r="B925" s="201" t="s">
        <v>762</v>
      </c>
      <c r="C925" s="188">
        <v>15728</v>
      </c>
      <c r="D925" s="51">
        <f>VLOOKUP(A925,'[1]L02'!$A$6:$C$1327,3,0)</f>
        <v>13077</v>
      </c>
      <c r="E925" s="51">
        <v>4265</v>
      </c>
    </row>
    <row r="926" spans="1:5">
      <c r="A926" s="54">
        <v>2140106</v>
      </c>
      <c r="B926" s="201" t="s">
        <v>763</v>
      </c>
      <c r="C926" s="188"/>
      <c r="D926" s="51">
        <f>VLOOKUP(A926,'[1]L02'!$A$6:$C$1327,3,0)</f>
        <v>0</v>
      </c>
      <c r="E926" s="51"/>
    </row>
    <row r="927" spans="1:5">
      <c r="A927" s="54">
        <v>2140109</v>
      </c>
      <c r="B927" s="201" t="s">
        <v>764</v>
      </c>
      <c r="C927" s="188"/>
      <c r="D927" s="51">
        <f>VLOOKUP(A927,'[1]L02'!$A$6:$C$1327,3,0)</f>
        <v>0</v>
      </c>
      <c r="E927" s="51"/>
    </row>
    <row r="928" spans="1:5">
      <c r="A928" s="54">
        <v>2140110</v>
      </c>
      <c r="B928" s="201" t="s">
        <v>765</v>
      </c>
      <c r="C928" s="188"/>
      <c r="D928" s="51">
        <f>VLOOKUP(A928,'[1]L02'!$A$6:$C$1327,3,0)</f>
        <v>0</v>
      </c>
      <c r="E928" s="51"/>
    </row>
    <row r="929" spans="1:5">
      <c r="A929" s="54">
        <v>2140111</v>
      </c>
      <c r="B929" s="201" t="s">
        <v>766</v>
      </c>
      <c r="C929" s="188"/>
      <c r="D929" s="51">
        <f>VLOOKUP(A929,'[1]L02'!$A$6:$C$1327,3,0)</f>
        <v>0</v>
      </c>
      <c r="E929" s="51"/>
    </row>
    <row r="930" spans="1:5">
      <c r="A930" s="54">
        <v>2140112</v>
      </c>
      <c r="B930" s="201" t="s">
        <v>767</v>
      </c>
      <c r="C930" s="188"/>
      <c r="D930" s="51">
        <f>VLOOKUP(A930,'[1]L02'!$A$6:$C$1327,3,0)</f>
        <v>29</v>
      </c>
      <c r="E930" s="51"/>
    </row>
    <row r="931" spans="1:5">
      <c r="A931" s="54">
        <v>2140114</v>
      </c>
      <c r="B931" s="201" t="s">
        <v>768</v>
      </c>
      <c r="C931" s="188"/>
      <c r="D931" s="51">
        <f>VLOOKUP(A931,'[1]L02'!$A$6:$C$1327,3,0)</f>
        <v>0</v>
      </c>
      <c r="E931" s="51"/>
    </row>
    <row r="932" spans="1:5">
      <c r="A932" s="54">
        <v>2140122</v>
      </c>
      <c r="B932" s="201" t="s">
        <v>769</v>
      </c>
      <c r="C932" s="188"/>
      <c r="D932" s="51">
        <f>VLOOKUP(A932,'[1]L02'!$A$6:$C$1327,3,0)</f>
        <v>0</v>
      </c>
      <c r="E932" s="51"/>
    </row>
    <row r="933" spans="1:5">
      <c r="A933" s="54">
        <v>2140123</v>
      </c>
      <c r="B933" s="201" t="s">
        <v>770</v>
      </c>
      <c r="C933" s="188"/>
      <c r="D933" s="51">
        <f>VLOOKUP(A933,'[1]L02'!$A$6:$C$1327,3,0)</f>
        <v>0</v>
      </c>
      <c r="E933" s="51"/>
    </row>
    <row r="934" spans="1:5">
      <c r="A934" s="54">
        <v>2140127</v>
      </c>
      <c r="B934" s="201" t="s">
        <v>771</v>
      </c>
      <c r="C934" s="188"/>
      <c r="D934" s="51">
        <f>VLOOKUP(A934,'[1]L02'!$A$6:$C$1327,3,0)</f>
        <v>0</v>
      </c>
      <c r="E934" s="51"/>
    </row>
    <row r="935" spans="1:5">
      <c r="A935" s="54">
        <v>2140128</v>
      </c>
      <c r="B935" s="201" t="s">
        <v>772</v>
      </c>
      <c r="C935" s="188"/>
      <c r="D935" s="51">
        <f>VLOOKUP(A935,'[1]L02'!$A$6:$C$1327,3,0)</f>
        <v>0</v>
      </c>
      <c r="E935" s="51"/>
    </row>
    <row r="936" spans="1:5">
      <c r="A936" s="54">
        <v>2140129</v>
      </c>
      <c r="B936" s="201" t="s">
        <v>773</v>
      </c>
      <c r="C936" s="188"/>
      <c r="D936" s="51">
        <f>VLOOKUP(A936,'[1]L02'!$A$6:$C$1327,3,0)</f>
        <v>0</v>
      </c>
      <c r="E936" s="51"/>
    </row>
    <row r="937" spans="1:5">
      <c r="A937" s="54">
        <v>2140130</v>
      </c>
      <c r="B937" s="201" t="s">
        <v>774</v>
      </c>
      <c r="C937" s="188"/>
      <c r="D937" s="51">
        <f>VLOOKUP(A937,'[1]L02'!$A$6:$C$1327,3,0)</f>
        <v>0</v>
      </c>
      <c r="E937" s="51"/>
    </row>
    <row r="938" spans="1:5">
      <c r="A938" s="54">
        <v>2140131</v>
      </c>
      <c r="B938" s="201" t="s">
        <v>775</v>
      </c>
      <c r="C938" s="188"/>
      <c r="D938" s="51">
        <f>VLOOKUP(A938,'[1]L02'!$A$6:$C$1327,3,0)</f>
        <v>0</v>
      </c>
      <c r="E938" s="51"/>
    </row>
    <row r="939" spans="1:5">
      <c r="A939" s="54">
        <v>2140133</v>
      </c>
      <c r="B939" s="201" t="s">
        <v>776</v>
      </c>
      <c r="C939" s="188"/>
      <c r="D939" s="51">
        <f>VLOOKUP(A939,'[1]L02'!$A$6:$C$1327,3,0)</f>
        <v>0</v>
      </c>
      <c r="E939" s="51"/>
    </row>
    <row r="940" spans="1:5">
      <c r="A940" s="54">
        <v>2140136</v>
      </c>
      <c r="B940" s="201" t="s">
        <v>777</v>
      </c>
      <c r="C940" s="188"/>
      <c r="D940" s="51">
        <f>VLOOKUP(A940,'[1]L02'!$A$6:$C$1327,3,0)</f>
        <v>0</v>
      </c>
      <c r="E940" s="51"/>
    </row>
    <row r="941" spans="1:5">
      <c r="A941" s="54">
        <v>2140138</v>
      </c>
      <c r="B941" s="201" t="s">
        <v>778</v>
      </c>
      <c r="C941" s="188"/>
      <c r="D941" s="51">
        <f>VLOOKUP(A941,'[1]L02'!$A$6:$C$1327,3,0)</f>
        <v>0</v>
      </c>
      <c r="E941" s="51"/>
    </row>
    <row r="942" spans="1:5">
      <c r="A942" s="54">
        <v>2140199</v>
      </c>
      <c r="B942" s="201" t="s">
        <v>779</v>
      </c>
      <c r="C942" s="188">
        <v>455</v>
      </c>
      <c r="D942" s="51">
        <f>VLOOKUP(A942,'[1]L02'!$A$6:$C$1327,3,0)</f>
        <v>54</v>
      </c>
      <c r="E942" s="51"/>
    </row>
    <row r="943" s="68" customFormat="1" spans="1:5">
      <c r="A943" s="54">
        <v>21402</v>
      </c>
      <c r="B943" s="201" t="s">
        <v>780</v>
      </c>
      <c r="C943" s="51">
        <f>SUM(C944:C952)</f>
        <v>0</v>
      </c>
      <c r="D943" s="51">
        <f>SUM(D944:D952)</f>
        <v>0</v>
      </c>
      <c r="E943" s="51">
        <f>SUM(E944:E952)</f>
        <v>0</v>
      </c>
    </row>
    <row r="944" spans="1:5">
      <c r="A944" s="54">
        <v>2140201</v>
      </c>
      <c r="B944" s="201" t="s">
        <v>65</v>
      </c>
      <c r="C944" s="51"/>
      <c r="D944" s="51">
        <f>VLOOKUP(A944,'[1]L02'!$A$6:$C$1327,3,0)</f>
        <v>0</v>
      </c>
      <c r="E944" s="51"/>
    </row>
    <row r="945" spans="1:5">
      <c r="A945" s="54">
        <v>2140202</v>
      </c>
      <c r="B945" s="201" t="s">
        <v>66</v>
      </c>
      <c r="C945" s="51"/>
      <c r="D945" s="51">
        <f>VLOOKUP(A945,'[1]L02'!$A$6:$C$1327,3,0)</f>
        <v>0</v>
      </c>
      <c r="E945" s="51"/>
    </row>
    <row r="946" spans="1:5">
      <c r="A946" s="54">
        <v>2140203</v>
      </c>
      <c r="B946" s="201" t="s">
        <v>67</v>
      </c>
      <c r="C946" s="51"/>
      <c r="D946" s="51">
        <f>VLOOKUP(A946,'[1]L02'!$A$6:$C$1327,3,0)</f>
        <v>0</v>
      </c>
      <c r="E946" s="51"/>
    </row>
    <row r="947" spans="1:5">
      <c r="A947" s="54">
        <v>2140204</v>
      </c>
      <c r="B947" s="201" t="s">
        <v>781</v>
      </c>
      <c r="C947" s="51"/>
      <c r="D947" s="51">
        <f>VLOOKUP(A947,'[1]L02'!$A$6:$C$1327,3,0)</f>
        <v>0</v>
      </c>
      <c r="E947" s="51"/>
    </row>
    <row r="948" spans="1:5">
      <c r="A948" s="54">
        <v>2140205</v>
      </c>
      <c r="B948" s="201" t="s">
        <v>782</v>
      </c>
      <c r="C948" s="51"/>
      <c r="D948" s="51">
        <f>VLOOKUP(A948,'[1]L02'!$A$6:$C$1327,3,0)</f>
        <v>0</v>
      </c>
      <c r="E948" s="51"/>
    </row>
    <row r="949" spans="1:5">
      <c r="A949" s="54">
        <v>2140206</v>
      </c>
      <c r="B949" s="201" t="s">
        <v>783</v>
      </c>
      <c r="C949" s="51"/>
      <c r="D949" s="51">
        <f>VLOOKUP(A949,'[1]L02'!$A$6:$C$1327,3,0)</f>
        <v>0</v>
      </c>
      <c r="E949" s="51"/>
    </row>
    <row r="950" spans="1:5">
      <c r="A950" s="54">
        <v>2140207</v>
      </c>
      <c r="B950" s="201" t="s">
        <v>784</v>
      </c>
      <c r="C950" s="51"/>
      <c r="D950" s="51">
        <f>VLOOKUP(A950,'[1]L02'!$A$6:$C$1327,3,0)</f>
        <v>0</v>
      </c>
      <c r="E950" s="51"/>
    </row>
    <row r="951" spans="1:5">
      <c r="A951" s="54">
        <v>2140208</v>
      </c>
      <c r="B951" s="201" t="s">
        <v>785</v>
      </c>
      <c r="C951" s="51"/>
      <c r="D951" s="51">
        <f>VLOOKUP(A951,'[1]L02'!$A$6:$C$1327,3,0)</f>
        <v>0</v>
      </c>
      <c r="E951" s="51"/>
    </row>
    <row r="952" spans="1:5">
      <c r="A952" s="54">
        <v>2140299</v>
      </c>
      <c r="B952" s="201" t="s">
        <v>786</v>
      </c>
      <c r="C952" s="51"/>
      <c r="D952" s="51">
        <f>VLOOKUP(A952,'[1]L02'!$A$6:$C$1327,3,0)</f>
        <v>0</v>
      </c>
      <c r="E952" s="51"/>
    </row>
    <row r="953" s="68" customFormat="1" spans="1:5">
      <c r="A953" s="54">
        <v>21403</v>
      </c>
      <c r="B953" s="201" t="s">
        <v>787</v>
      </c>
      <c r="C953" s="51">
        <f>SUM(C954:C962)</f>
        <v>0</v>
      </c>
      <c r="D953" s="51">
        <f>SUM(D954:D962)</f>
        <v>0</v>
      </c>
      <c r="E953" s="51">
        <f>SUM(E954:E962)</f>
        <v>0</v>
      </c>
    </row>
    <row r="954" spans="1:5">
      <c r="A954" s="54">
        <v>2140301</v>
      </c>
      <c r="B954" s="201" t="s">
        <v>65</v>
      </c>
      <c r="C954" s="51"/>
      <c r="D954" s="51">
        <f>VLOOKUP(A954,'[1]L02'!$A$6:$C$1327,3,0)</f>
        <v>0</v>
      </c>
      <c r="E954" s="51"/>
    </row>
    <row r="955" spans="1:5">
      <c r="A955" s="54">
        <v>2140302</v>
      </c>
      <c r="B955" s="201" t="s">
        <v>66</v>
      </c>
      <c r="C955" s="51"/>
      <c r="D955" s="51">
        <f>VLOOKUP(A955,'[1]L02'!$A$6:$C$1327,3,0)</f>
        <v>0</v>
      </c>
      <c r="E955" s="51"/>
    </row>
    <row r="956" spans="1:5">
      <c r="A956" s="54">
        <v>2140303</v>
      </c>
      <c r="B956" s="201" t="s">
        <v>67</v>
      </c>
      <c r="C956" s="51"/>
      <c r="D956" s="51">
        <f>VLOOKUP(A956,'[1]L02'!$A$6:$C$1327,3,0)</f>
        <v>0</v>
      </c>
      <c r="E956" s="51"/>
    </row>
    <row r="957" spans="1:5">
      <c r="A957" s="54">
        <v>2140304</v>
      </c>
      <c r="B957" s="201" t="s">
        <v>788</v>
      </c>
      <c r="C957" s="51"/>
      <c r="D957" s="51">
        <f>VLOOKUP(A957,'[1]L02'!$A$6:$C$1327,3,0)</f>
        <v>0</v>
      </c>
      <c r="E957" s="51"/>
    </row>
    <row r="958" spans="1:5">
      <c r="A958" s="54">
        <v>2140305</v>
      </c>
      <c r="B958" s="201" t="s">
        <v>789</v>
      </c>
      <c r="C958" s="51"/>
      <c r="D958" s="51">
        <f>VLOOKUP(A958,'[1]L02'!$A$6:$C$1327,3,0)</f>
        <v>0</v>
      </c>
      <c r="E958" s="51"/>
    </row>
    <row r="959" spans="1:5">
      <c r="A959" s="54">
        <v>2140306</v>
      </c>
      <c r="B959" s="201" t="s">
        <v>790</v>
      </c>
      <c r="C959" s="51"/>
      <c r="D959" s="51">
        <f>VLOOKUP(A959,'[1]L02'!$A$6:$C$1327,3,0)</f>
        <v>0</v>
      </c>
      <c r="E959" s="51"/>
    </row>
    <row r="960" spans="1:5">
      <c r="A960" s="54">
        <v>2140307</v>
      </c>
      <c r="B960" s="201" t="s">
        <v>791</v>
      </c>
      <c r="C960" s="51"/>
      <c r="D960" s="51">
        <f>VLOOKUP(A960,'[1]L02'!$A$6:$C$1327,3,0)</f>
        <v>0</v>
      </c>
      <c r="E960" s="51"/>
    </row>
    <row r="961" spans="1:5">
      <c r="A961" s="54">
        <v>2140308</v>
      </c>
      <c r="B961" s="201" t="s">
        <v>792</v>
      </c>
      <c r="C961" s="51"/>
      <c r="D961" s="51">
        <f>VLOOKUP(A961,'[1]L02'!$A$6:$C$1327,3,0)</f>
        <v>0</v>
      </c>
      <c r="E961" s="51"/>
    </row>
    <row r="962" spans="1:5">
      <c r="A962" s="54">
        <v>2140399</v>
      </c>
      <c r="B962" s="201" t="s">
        <v>793</v>
      </c>
      <c r="C962" s="51"/>
      <c r="D962" s="51">
        <f>VLOOKUP(A962,'[1]L02'!$A$6:$C$1327,3,0)</f>
        <v>0</v>
      </c>
      <c r="E962" s="51"/>
    </row>
    <row r="963" s="68" customFormat="1" spans="1:5">
      <c r="A963" s="54">
        <v>21405</v>
      </c>
      <c r="B963" s="201" t="s">
        <v>794</v>
      </c>
      <c r="C963" s="51">
        <f>SUM(C964:C969)</f>
        <v>0</v>
      </c>
      <c r="D963" s="51">
        <f>SUM(D964:D969)</f>
        <v>0</v>
      </c>
      <c r="E963" s="51">
        <f>SUM(E964:E969)</f>
        <v>0</v>
      </c>
    </row>
    <row r="964" spans="1:5">
      <c r="A964" s="54">
        <v>2140501</v>
      </c>
      <c r="B964" s="201" t="s">
        <v>65</v>
      </c>
      <c r="C964" s="51"/>
      <c r="D964" s="51">
        <f>VLOOKUP(A964,'[1]L02'!$A$6:$C$1327,3,0)</f>
        <v>0</v>
      </c>
      <c r="E964" s="51"/>
    </row>
    <row r="965" spans="1:5">
      <c r="A965" s="54">
        <v>2140502</v>
      </c>
      <c r="B965" s="201" t="s">
        <v>66</v>
      </c>
      <c r="C965" s="51"/>
      <c r="D965" s="51">
        <f>VLOOKUP(A965,'[1]L02'!$A$6:$C$1327,3,0)</f>
        <v>0</v>
      </c>
      <c r="E965" s="51"/>
    </row>
    <row r="966" spans="1:5">
      <c r="A966" s="54">
        <v>2140503</v>
      </c>
      <c r="B966" s="201" t="s">
        <v>67</v>
      </c>
      <c r="C966" s="51"/>
      <c r="D966" s="51">
        <f>VLOOKUP(A966,'[1]L02'!$A$6:$C$1327,3,0)</f>
        <v>0</v>
      </c>
      <c r="E966" s="51"/>
    </row>
    <row r="967" spans="1:5">
      <c r="A967" s="54">
        <v>2140504</v>
      </c>
      <c r="B967" s="201" t="s">
        <v>785</v>
      </c>
      <c r="C967" s="51"/>
      <c r="D967" s="51">
        <f>VLOOKUP(A967,'[1]L02'!$A$6:$C$1327,3,0)</f>
        <v>0</v>
      </c>
      <c r="E967" s="51"/>
    </row>
    <row r="968" spans="1:5">
      <c r="A968" s="54">
        <v>2140505</v>
      </c>
      <c r="B968" s="201" t="s">
        <v>795</v>
      </c>
      <c r="C968" s="51"/>
      <c r="D968" s="51">
        <f>VLOOKUP(A968,'[1]L02'!$A$6:$C$1327,3,0)</f>
        <v>0</v>
      </c>
      <c r="E968" s="51"/>
    </row>
    <row r="969" spans="1:5">
      <c r="A969" s="54">
        <v>2140599</v>
      </c>
      <c r="B969" s="201" t="s">
        <v>796</v>
      </c>
      <c r="C969" s="51"/>
      <c r="D969" s="51">
        <f>VLOOKUP(A969,'[1]L02'!$A$6:$C$1327,3,0)</f>
        <v>0</v>
      </c>
      <c r="E969" s="51"/>
    </row>
    <row r="970" s="68" customFormat="1" spans="1:5">
      <c r="A970" s="54">
        <v>21406</v>
      </c>
      <c r="B970" s="201" t="s">
        <v>797</v>
      </c>
      <c r="C970" s="51">
        <f>SUM(C971:C974)</f>
        <v>0</v>
      </c>
      <c r="D970" s="51">
        <f>SUM(D971:D974)</f>
        <v>116</v>
      </c>
      <c r="E970" s="51">
        <f>SUM(E971:E974)</f>
        <v>0</v>
      </c>
    </row>
    <row r="971" spans="1:5">
      <c r="A971" s="54">
        <v>2140601</v>
      </c>
      <c r="B971" s="201" t="s">
        <v>798</v>
      </c>
      <c r="C971" s="51"/>
      <c r="D971" s="51">
        <f>VLOOKUP(A971,'[1]L02'!$A$6:$C$1327,3,0)</f>
        <v>116</v>
      </c>
      <c r="E971" s="51"/>
    </row>
    <row r="972" spans="1:5">
      <c r="A972" s="54">
        <v>2140602</v>
      </c>
      <c r="B972" s="201" t="s">
        <v>799</v>
      </c>
      <c r="C972" s="51"/>
      <c r="D972" s="51">
        <f>VLOOKUP(A972,'[1]L02'!$A$6:$C$1327,3,0)</f>
        <v>0</v>
      </c>
      <c r="E972" s="51"/>
    </row>
    <row r="973" spans="1:5">
      <c r="A973" s="54">
        <v>2140603</v>
      </c>
      <c r="B973" s="201" t="s">
        <v>800</v>
      </c>
      <c r="C973" s="51"/>
      <c r="D973" s="51">
        <f>VLOOKUP(A973,'[1]L02'!$A$6:$C$1327,3,0)</f>
        <v>0</v>
      </c>
      <c r="E973" s="51"/>
    </row>
    <row r="974" spans="1:5">
      <c r="A974" s="54">
        <v>2140699</v>
      </c>
      <c r="B974" s="201" t="s">
        <v>801</v>
      </c>
      <c r="C974" s="51"/>
      <c r="D974" s="51">
        <f>VLOOKUP(A974,'[1]L02'!$A$6:$C$1327,3,0)</f>
        <v>0</v>
      </c>
      <c r="E974" s="51"/>
    </row>
    <row r="975" s="68" customFormat="1" spans="1:5">
      <c r="A975" s="54">
        <v>21499</v>
      </c>
      <c r="B975" s="201" t="s">
        <v>802</v>
      </c>
      <c r="C975" s="51">
        <f>SUM(C976:C977)</f>
        <v>0</v>
      </c>
      <c r="D975" s="51">
        <f>SUM(D976:D977)</f>
        <v>2659</v>
      </c>
      <c r="E975" s="51">
        <f>SUM(E976:E977)</f>
        <v>0</v>
      </c>
    </row>
    <row r="976" spans="1:5">
      <c r="A976" s="54">
        <v>2149901</v>
      </c>
      <c r="B976" s="201" t="s">
        <v>803</v>
      </c>
      <c r="C976" s="51"/>
      <c r="D976" s="51">
        <f>VLOOKUP(A976,'[1]L02'!$A$6:$C$1327,3,0)</f>
        <v>0</v>
      </c>
      <c r="E976" s="51"/>
    </row>
    <row r="977" spans="1:5">
      <c r="A977" s="54">
        <v>2149999</v>
      </c>
      <c r="B977" s="201" t="s">
        <v>804</v>
      </c>
      <c r="C977" s="51"/>
      <c r="D977" s="51">
        <f>VLOOKUP(A977,'[1]L02'!$A$6:$C$1327,3,0)</f>
        <v>2659</v>
      </c>
      <c r="E977" s="51"/>
    </row>
    <row r="978" s="68" customFormat="1" spans="1:5">
      <c r="A978" s="54">
        <v>215</v>
      </c>
      <c r="B978" s="201" t="s">
        <v>805</v>
      </c>
      <c r="C978" s="51">
        <f>SUM(C979:C1041)/2</f>
        <v>2763</v>
      </c>
      <c r="D978" s="51">
        <f>SUM(D979:D1041)/2</f>
        <v>2437</v>
      </c>
      <c r="E978" s="51">
        <f>SUM(E979:E1041)/2</f>
        <v>2310</v>
      </c>
    </row>
    <row r="979" s="68" customFormat="1" spans="1:5">
      <c r="A979" s="54">
        <v>21501</v>
      </c>
      <c r="B979" s="201" t="s">
        <v>806</v>
      </c>
      <c r="C979" s="51">
        <f>SUM(C980:C988)</f>
        <v>1127</v>
      </c>
      <c r="D979" s="51">
        <f>SUM(D980:D988)</f>
        <v>1789</v>
      </c>
      <c r="E979" s="51">
        <f>SUM(E980:E988)</f>
        <v>0</v>
      </c>
    </row>
    <row r="980" spans="1:5">
      <c r="A980" s="54">
        <v>2150101</v>
      </c>
      <c r="B980" s="201" t="s">
        <v>65</v>
      </c>
      <c r="C980" s="188">
        <v>1104</v>
      </c>
      <c r="D980" s="51">
        <f>VLOOKUP(A980,'[1]L02'!$A$6:$C$1327,3,0)</f>
        <v>1789</v>
      </c>
      <c r="E980" s="51"/>
    </row>
    <row r="981" spans="1:5">
      <c r="A981" s="54">
        <v>2150102</v>
      </c>
      <c r="B981" s="201" t="s">
        <v>66</v>
      </c>
      <c r="C981" s="188"/>
      <c r="D981" s="51">
        <f>VLOOKUP(A981,'[1]L02'!$A$6:$C$1327,3,0)</f>
        <v>0</v>
      </c>
      <c r="E981" s="51"/>
    </row>
    <row r="982" spans="1:5">
      <c r="A982" s="54">
        <v>2150103</v>
      </c>
      <c r="B982" s="201" t="s">
        <v>67</v>
      </c>
      <c r="C982" s="188">
        <v>23</v>
      </c>
      <c r="D982" s="51">
        <f>VLOOKUP(A982,'[1]L02'!$A$6:$C$1327,3,0)</f>
        <v>0</v>
      </c>
      <c r="E982" s="51"/>
    </row>
    <row r="983" spans="1:5">
      <c r="A983" s="54">
        <v>2150104</v>
      </c>
      <c r="B983" s="201" t="s">
        <v>807</v>
      </c>
      <c r="C983" s="188"/>
      <c r="D983" s="51">
        <f>VLOOKUP(A983,'[1]L02'!$A$6:$C$1327,3,0)</f>
        <v>0</v>
      </c>
      <c r="E983" s="51"/>
    </row>
    <row r="984" spans="1:5">
      <c r="A984" s="54">
        <v>2150105</v>
      </c>
      <c r="B984" s="201" t="s">
        <v>808</v>
      </c>
      <c r="C984" s="188"/>
      <c r="D984" s="51">
        <f>VLOOKUP(A984,'[1]L02'!$A$6:$C$1327,3,0)</f>
        <v>0</v>
      </c>
      <c r="E984" s="51"/>
    </row>
    <row r="985" spans="1:5">
      <c r="A985" s="54">
        <v>2150106</v>
      </c>
      <c r="B985" s="201" t="s">
        <v>809</v>
      </c>
      <c r="C985" s="188"/>
      <c r="D985" s="51">
        <f>VLOOKUP(A985,'[1]L02'!$A$6:$C$1327,3,0)</f>
        <v>0</v>
      </c>
      <c r="E985" s="51"/>
    </row>
    <row r="986" spans="1:5">
      <c r="A986" s="54">
        <v>2150107</v>
      </c>
      <c r="B986" s="201" t="s">
        <v>810</v>
      </c>
      <c r="C986" s="188"/>
      <c r="D986" s="51">
        <f>VLOOKUP(A986,'[1]L02'!$A$6:$C$1327,3,0)</f>
        <v>0</v>
      </c>
      <c r="E986" s="51"/>
    </row>
    <row r="987" spans="1:5">
      <c r="A987" s="54">
        <v>2150108</v>
      </c>
      <c r="B987" s="201" t="s">
        <v>811</v>
      </c>
      <c r="C987" s="188"/>
      <c r="D987" s="51">
        <f>VLOOKUP(A987,'[1]L02'!$A$6:$C$1327,3,0)</f>
        <v>0</v>
      </c>
      <c r="E987" s="51"/>
    </row>
    <row r="988" spans="1:5">
      <c r="A988" s="54">
        <v>2150199</v>
      </c>
      <c r="B988" s="201" t="s">
        <v>812</v>
      </c>
      <c r="C988" s="188"/>
      <c r="D988" s="51">
        <f>VLOOKUP(A988,'[1]L02'!$A$6:$C$1327,3,0)</f>
        <v>0</v>
      </c>
      <c r="E988" s="51"/>
    </row>
    <row r="989" s="68" customFormat="1" spans="1:5">
      <c r="A989" s="54">
        <v>21502</v>
      </c>
      <c r="B989" s="201" t="s">
        <v>813</v>
      </c>
      <c r="C989" s="51">
        <f>SUM(C990:C1004)</f>
        <v>0</v>
      </c>
      <c r="D989" s="51">
        <f>SUM(D990:D1004)</f>
        <v>0</v>
      </c>
      <c r="E989" s="51">
        <f>SUM(E990:E1004)</f>
        <v>0</v>
      </c>
    </row>
    <row r="990" s="68" customFormat="1" spans="1:5">
      <c r="A990" s="54">
        <v>2150201</v>
      </c>
      <c r="B990" s="201" t="s">
        <v>65</v>
      </c>
      <c r="C990" s="51"/>
      <c r="D990" s="51">
        <f>VLOOKUP(A990,'[1]L02'!$A$6:$C$1327,3,0)</f>
        <v>0</v>
      </c>
      <c r="E990" s="51"/>
    </row>
    <row r="991" s="68" customFormat="1" spans="1:5">
      <c r="A991" s="54">
        <v>2150202</v>
      </c>
      <c r="B991" s="201" t="s">
        <v>66</v>
      </c>
      <c r="C991" s="51"/>
      <c r="D991" s="51">
        <f>VLOOKUP(A991,'[1]L02'!$A$6:$C$1327,3,0)</f>
        <v>0</v>
      </c>
      <c r="E991" s="51"/>
    </row>
    <row r="992" s="68" customFormat="1" spans="1:5">
      <c r="A992" s="54">
        <v>2150203</v>
      </c>
      <c r="B992" s="201" t="s">
        <v>67</v>
      </c>
      <c r="C992" s="51"/>
      <c r="D992" s="51">
        <f>VLOOKUP(A992,'[1]L02'!$A$6:$C$1327,3,0)</f>
        <v>0</v>
      </c>
      <c r="E992" s="51"/>
    </row>
    <row r="993" s="68" customFormat="1" spans="1:5">
      <c r="A993" s="54">
        <v>2150204</v>
      </c>
      <c r="B993" s="201" t="s">
        <v>814</v>
      </c>
      <c r="C993" s="51"/>
      <c r="D993" s="51">
        <f>VLOOKUP(A993,'[1]L02'!$A$6:$C$1327,3,0)</f>
        <v>0</v>
      </c>
      <c r="E993" s="51"/>
    </row>
    <row r="994" s="68" customFormat="1" spans="1:5">
      <c r="A994" s="54">
        <v>2150205</v>
      </c>
      <c r="B994" s="201" t="s">
        <v>815</v>
      </c>
      <c r="C994" s="51"/>
      <c r="D994" s="51">
        <f>VLOOKUP(A994,'[1]L02'!$A$6:$C$1327,3,0)</f>
        <v>0</v>
      </c>
      <c r="E994" s="51"/>
    </row>
    <row r="995" s="68" customFormat="1" spans="1:5">
      <c r="A995" s="54">
        <v>2150206</v>
      </c>
      <c r="B995" s="201" t="s">
        <v>816</v>
      </c>
      <c r="C995" s="51"/>
      <c r="D995" s="51">
        <f>VLOOKUP(A995,'[1]L02'!$A$6:$C$1327,3,0)</f>
        <v>0</v>
      </c>
      <c r="E995" s="51"/>
    </row>
    <row r="996" s="68" customFormat="1" spans="1:5">
      <c r="A996" s="54">
        <v>2150207</v>
      </c>
      <c r="B996" s="201" t="s">
        <v>817</v>
      </c>
      <c r="C996" s="51"/>
      <c r="D996" s="51">
        <f>VLOOKUP(A996,'[1]L02'!$A$6:$C$1327,3,0)</f>
        <v>0</v>
      </c>
      <c r="E996" s="51"/>
    </row>
    <row r="997" s="68" customFormat="1" spans="1:5">
      <c r="A997" s="54">
        <v>2150208</v>
      </c>
      <c r="B997" s="201" t="s">
        <v>818</v>
      </c>
      <c r="C997" s="51"/>
      <c r="D997" s="51">
        <f>VLOOKUP(A997,'[1]L02'!$A$6:$C$1327,3,0)</f>
        <v>0</v>
      </c>
      <c r="E997" s="51"/>
    </row>
    <row r="998" s="68" customFormat="1" spans="1:5">
      <c r="A998" s="54">
        <v>2150209</v>
      </c>
      <c r="B998" s="201" t="s">
        <v>819</v>
      </c>
      <c r="C998" s="51"/>
      <c r="D998" s="51">
        <f>VLOOKUP(A998,'[1]L02'!$A$6:$C$1327,3,0)</f>
        <v>0</v>
      </c>
      <c r="E998" s="51"/>
    </row>
    <row r="999" s="68" customFormat="1" spans="1:5">
      <c r="A999" s="54">
        <v>2150210</v>
      </c>
      <c r="B999" s="201" t="s">
        <v>820</v>
      </c>
      <c r="C999" s="51"/>
      <c r="D999" s="51">
        <f>VLOOKUP(A999,'[1]L02'!$A$6:$C$1327,3,0)</f>
        <v>0</v>
      </c>
      <c r="E999" s="51"/>
    </row>
    <row r="1000" s="68" customFormat="1" spans="1:5">
      <c r="A1000" s="54">
        <v>2150212</v>
      </c>
      <c r="B1000" s="201" t="s">
        <v>821</v>
      </c>
      <c r="C1000" s="51"/>
      <c r="D1000" s="51">
        <f>VLOOKUP(A1000,'[1]L02'!$A$6:$C$1327,3,0)</f>
        <v>0</v>
      </c>
      <c r="E1000" s="51"/>
    </row>
    <row r="1001" s="68" customFormat="1" spans="1:5">
      <c r="A1001" s="54">
        <v>2150213</v>
      </c>
      <c r="B1001" s="201" t="s">
        <v>822</v>
      </c>
      <c r="C1001" s="51"/>
      <c r="D1001" s="51">
        <f>VLOOKUP(A1001,'[1]L02'!$A$6:$C$1327,3,0)</f>
        <v>0</v>
      </c>
      <c r="E1001" s="51"/>
    </row>
    <row r="1002" s="68" customFormat="1" spans="1:5">
      <c r="A1002" s="54">
        <v>2150214</v>
      </c>
      <c r="B1002" s="201" t="s">
        <v>823</v>
      </c>
      <c r="C1002" s="51"/>
      <c r="D1002" s="51">
        <f>VLOOKUP(A1002,'[1]L02'!$A$6:$C$1327,3,0)</f>
        <v>0</v>
      </c>
      <c r="E1002" s="51"/>
    </row>
    <row r="1003" s="68" customFormat="1" spans="1:5">
      <c r="A1003" s="54">
        <v>2150215</v>
      </c>
      <c r="B1003" s="201" t="s">
        <v>824</v>
      </c>
      <c r="C1003" s="51"/>
      <c r="D1003" s="51">
        <f>VLOOKUP(A1003,'[1]L02'!$A$6:$C$1327,3,0)</f>
        <v>0</v>
      </c>
      <c r="E1003" s="51"/>
    </row>
    <row r="1004" s="68" customFormat="1" spans="1:5">
      <c r="A1004" s="54">
        <v>2150299</v>
      </c>
      <c r="B1004" s="201" t="s">
        <v>825</v>
      </c>
      <c r="C1004" s="51"/>
      <c r="D1004" s="51">
        <f>VLOOKUP(A1004,'[1]L02'!$A$6:$C$1327,3,0)</f>
        <v>0</v>
      </c>
      <c r="E1004" s="51"/>
    </row>
    <row r="1005" s="68" customFormat="1" spans="1:5">
      <c r="A1005" s="54">
        <v>21503</v>
      </c>
      <c r="B1005" s="201" t="s">
        <v>826</v>
      </c>
      <c r="C1005" s="51">
        <f>SUM(C1006:C1009)</f>
        <v>0</v>
      </c>
      <c r="D1005" s="51">
        <f>SUM(D1006:D1009)</f>
        <v>0</v>
      </c>
      <c r="E1005" s="51">
        <f>SUM(E1006:E1009)</f>
        <v>0</v>
      </c>
    </row>
    <row r="1006" spans="1:5">
      <c r="A1006" s="54">
        <v>2150301</v>
      </c>
      <c r="B1006" s="201" t="s">
        <v>65</v>
      </c>
      <c r="C1006" s="51"/>
      <c r="D1006" s="51">
        <f>VLOOKUP(A1006,'[1]L02'!$A$6:$C$1327,3,0)</f>
        <v>0</v>
      </c>
      <c r="E1006" s="51"/>
    </row>
    <row r="1007" spans="1:5">
      <c r="A1007" s="54">
        <v>2150302</v>
      </c>
      <c r="B1007" s="201" t="s">
        <v>66</v>
      </c>
      <c r="C1007" s="51"/>
      <c r="D1007" s="51">
        <f>VLOOKUP(A1007,'[1]L02'!$A$6:$C$1327,3,0)</f>
        <v>0</v>
      </c>
      <c r="E1007" s="51"/>
    </row>
    <row r="1008" spans="1:5">
      <c r="A1008" s="54">
        <v>2150303</v>
      </c>
      <c r="B1008" s="201" t="s">
        <v>67</v>
      </c>
      <c r="C1008" s="51"/>
      <c r="D1008" s="51">
        <f>VLOOKUP(A1008,'[1]L02'!$A$6:$C$1327,3,0)</f>
        <v>0</v>
      </c>
      <c r="E1008" s="51"/>
    </row>
    <row r="1009" spans="1:5">
      <c r="A1009" s="54">
        <v>2150399</v>
      </c>
      <c r="B1009" s="201" t="s">
        <v>827</v>
      </c>
      <c r="C1009" s="51"/>
      <c r="D1009" s="51">
        <f>VLOOKUP(A1009,'[1]L02'!$A$6:$C$1327,3,0)</f>
        <v>0</v>
      </c>
      <c r="E1009" s="51"/>
    </row>
    <row r="1010" s="68" customFormat="1" spans="1:5">
      <c r="A1010" s="54">
        <v>21505</v>
      </c>
      <c r="B1010" s="201" t="s">
        <v>828</v>
      </c>
      <c r="C1010" s="51">
        <f>SUM(C1011:C1020)</f>
        <v>869</v>
      </c>
      <c r="D1010" s="51">
        <f>SUM(D1011:D1020)</f>
        <v>423</v>
      </c>
      <c r="E1010" s="51">
        <f>SUM(E1011:E1020)</f>
        <v>0</v>
      </c>
    </row>
    <row r="1011" spans="1:5">
      <c r="A1011" s="54">
        <v>2150501</v>
      </c>
      <c r="B1011" s="201" t="s">
        <v>65</v>
      </c>
      <c r="C1011" s="188">
        <v>869</v>
      </c>
      <c r="D1011" s="51">
        <f>VLOOKUP(A1011,'[1]L02'!$A$6:$C$1327,3,0)</f>
        <v>423</v>
      </c>
      <c r="E1011" s="51"/>
    </row>
    <row r="1012" spans="1:5">
      <c r="A1012" s="54">
        <v>2150502</v>
      </c>
      <c r="B1012" s="201" t="s">
        <v>66</v>
      </c>
      <c r="C1012" s="51"/>
      <c r="D1012" s="51">
        <f>VLOOKUP(A1012,'[1]L02'!$A$6:$C$1327,3,0)</f>
        <v>0</v>
      </c>
      <c r="E1012" s="51"/>
    </row>
    <row r="1013" spans="1:5">
      <c r="A1013" s="54">
        <v>2150503</v>
      </c>
      <c r="B1013" s="201" t="s">
        <v>67</v>
      </c>
      <c r="C1013" s="51"/>
      <c r="D1013" s="51">
        <f>VLOOKUP(A1013,'[1]L02'!$A$6:$C$1327,3,0)</f>
        <v>0</v>
      </c>
      <c r="E1013" s="51"/>
    </row>
    <row r="1014" spans="1:5">
      <c r="A1014" s="54">
        <v>2150505</v>
      </c>
      <c r="B1014" s="201" t="s">
        <v>829</v>
      </c>
      <c r="C1014" s="51"/>
      <c r="D1014" s="51">
        <f>VLOOKUP(A1014,'[1]L02'!$A$6:$C$1327,3,0)</f>
        <v>0</v>
      </c>
      <c r="E1014" s="51"/>
    </row>
    <row r="1015" spans="1:5">
      <c r="A1015" s="54">
        <v>2150507</v>
      </c>
      <c r="B1015" s="201" t="s">
        <v>830</v>
      </c>
      <c r="C1015" s="51"/>
      <c r="D1015" s="51">
        <f>VLOOKUP(A1015,'[1]L02'!$A$6:$C$1327,3,0)</f>
        <v>0</v>
      </c>
      <c r="E1015" s="51"/>
    </row>
    <row r="1016" spans="1:5">
      <c r="A1016" s="54">
        <v>2150508</v>
      </c>
      <c r="B1016" s="201" t="s">
        <v>831</v>
      </c>
      <c r="C1016" s="51"/>
      <c r="D1016" s="51">
        <f>VLOOKUP(A1016,'[1]L02'!$A$6:$C$1327,3,0)</f>
        <v>0</v>
      </c>
      <c r="E1016" s="51"/>
    </row>
    <row r="1017" spans="1:5">
      <c r="A1017" s="54">
        <v>2150516</v>
      </c>
      <c r="B1017" s="201" t="s">
        <v>832</v>
      </c>
      <c r="C1017" s="51"/>
      <c r="D1017" s="51">
        <f>VLOOKUP(A1017,'[1]L02'!$A$6:$C$1327,3,0)</f>
        <v>0</v>
      </c>
      <c r="E1017" s="51"/>
    </row>
    <row r="1018" spans="1:5">
      <c r="A1018" s="54">
        <v>2150517</v>
      </c>
      <c r="B1018" s="201" t="s">
        <v>833</v>
      </c>
      <c r="C1018" s="51"/>
      <c r="D1018" s="51">
        <f>VLOOKUP(A1018,'[1]L02'!$A$6:$C$1327,3,0)</f>
        <v>0</v>
      </c>
      <c r="E1018" s="51"/>
    </row>
    <row r="1019" spans="1:5">
      <c r="A1019" s="54">
        <v>2150550</v>
      </c>
      <c r="B1019" s="201" t="s">
        <v>74</v>
      </c>
      <c r="C1019" s="51"/>
      <c r="D1019" s="51">
        <f>VLOOKUP(A1019,'[1]L02'!$A$6:$C$1327,3,0)</f>
        <v>0</v>
      </c>
      <c r="E1019" s="51"/>
    </row>
    <row r="1020" spans="1:5">
      <c r="A1020" s="54">
        <v>2150599</v>
      </c>
      <c r="B1020" s="201" t="s">
        <v>834</v>
      </c>
      <c r="C1020" s="51"/>
      <c r="D1020" s="51">
        <f>VLOOKUP(A1020,'[1]L02'!$A$6:$C$1327,3,0)</f>
        <v>0</v>
      </c>
      <c r="E1020" s="51"/>
    </row>
    <row r="1021" s="68" customFormat="1" spans="1:5">
      <c r="A1021" s="54">
        <v>21507</v>
      </c>
      <c r="B1021" s="201" t="s">
        <v>835</v>
      </c>
      <c r="C1021" s="51">
        <f>SUM(C1022:C1027)</f>
        <v>0</v>
      </c>
      <c r="D1021" s="51">
        <f>SUM(D1022:D1027)</f>
        <v>0</v>
      </c>
      <c r="E1021" s="51">
        <f>SUM(E1022:E1027)</f>
        <v>0</v>
      </c>
    </row>
    <row r="1022" spans="1:5">
      <c r="A1022" s="54">
        <v>2150701</v>
      </c>
      <c r="B1022" s="201" t="s">
        <v>65</v>
      </c>
      <c r="C1022" s="51"/>
      <c r="D1022" s="51">
        <f>VLOOKUP(A1022,'[1]L02'!$A$6:$C$1327,3,0)</f>
        <v>0</v>
      </c>
      <c r="E1022" s="51"/>
    </row>
    <row r="1023" spans="1:5">
      <c r="A1023" s="54">
        <v>2150702</v>
      </c>
      <c r="B1023" s="201" t="s">
        <v>66</v>
      </c>
      <c r="C1023" s="51"/>
      <c r="D1023" s="51">
        <f>VLOOKUP(A1023,'[1]L02'!$A$6:$C$1327,3,0)</f>
        <v>0</v>
      </c>
      <c r="E1023" s="51"/>
    </row>
    <row r="1024" spans="1:5">
      <c r="A1024" s="54">
        <v>2150703</v>
      </c>
      <c r="B1024" s="201" t="s">
        <v>67</v>
      </c>
      <c r="C1024" s="51"/>
      <c r="D1024" s="51">
        <f>VLOOKUP(A1024,'[1]L02'!$A$6:$C$1327,3,0)</f>
        <v>0</v>
      </c>
      <c r="E1024" s="51"/>
    </row>
    <row r="1025" spans="1:5">
      <c r="A1025" s="54">
        <v>2150704</v>
      </c>
      <c r="B1025" s="201" t="s">
        <v>836</v>
      </c>
      <c r="C1025" s="51"/>
      <c r="D1025" s="51">
        <f>VLOOKUP(A1025,'[1]L02'!$A$6:$C$1327,3,0)</f>
        <v>0</v>
      </c>
      <c r="E1025" s="51"/>
    </row>
    <row r="1026" spans="1:5">
      <c r="A1026" s="54">
        <v>2150705</v>
      </c>
      <c r="B1026" s="201" t="s">
        <v>837</v>
      </c>
      <c r="C1026" s="51"/>
      <c r="D1026" s="51">
        <f>VLOOKUP(A1026,'[1]L02'!$A$6:$C$1327,3,0)</f>
        <v>0</v>
      </c>
      <c r="E1026" s="51"/>
    </row>
    <row r="1027" spans="1:5">
      <c r="A1027" s="54">
        <v>2150799</v>
      </c>
      <c r="B1027" s="201" t="s">
        <v>838</v>
      </c>
      <c r="C1027" s="51"/>
      <c r="D1027" s="51">
        <f>VLOOKUP(A1027,'[1]L02'!$A$6:$C$1327,3,0)</f>
        <v>0</v>
      </c>
      <c r="E1027" s="51"/>
    </row>
    <row r="1028" s="68" customFormat="1" spans="1:5">
      <c r="A1028" s="54">
        <v>21508</v>
      </c>
      <c r="B1028" s="201" t="s">
        <v>839</v>
      </c>
      <c r="C1028" s="51">
        <f>SUM(C1029:C1035)</f>
        <v>212</v>
      </c>
      <c r="D1028" s="51">
        <f>SUM(D1029:D1035)</f>
        <v>225</v>
      </c>
      <c r="E1028" s="51">
        <f>SUM(E1029:E1035)</f>
        <v>2310</v>
      </c>
    </row>
    <row r="1029" spans="1:5">
      <c r="A1029" s="54">
        <v>2150801</v>
      </c>
      <c r="B1029" s="201" t="s">
        <v>65</v>
      </c>
      <c r="C1029" s="51"/>
      <c r="D1029" s="51">
        <f>VLOOKUP(A1029,'[1]L02'!$A$6:$C$1327,3,0)</f>
        <v>0</v>
      </c>
      <c r="E1029" s="51">
        <v>9</v>
      </c>
    </row>
    <row r="1030" spans="1:5">
      <c r="A1030" s="54">
        <v>2150802</v>
      </c>
      <c r="B1030" s="201" t="s">
        <v>66</v>
      </c>
      <c r="C1030" s="51"/>
      <c r="D1030" s="51">
        <f>VLOOKUP(A1030,'[1]L02'!$A$6:$C$1327,3,0)</f>
        <v>0</v>
      </c>
      <c r="E1030" s="51"/>
    </row>
    <row r="1031" spans="1:5">
      <c r="A1031" s="54">
        <v>2150803</v>
      </c>
      <c r="B1031" s="201" t="s">
        <v>67</v>
      </c>
      <c r="C1031" s="51"/>
      <c r="D1031" s="51">
        <f>VLOOKUP(A1031,'[1]L02'!$A$6:$C$1327,3,0)</f>
        <v>0</v>
      </c>
      <c r="E1031" s="51"/>
    </row>
    <row r="1032" spans="1:5">
      <c r="A1032" s="54">
        <v>2150804</v>
      </c>
      <c r="B1032" s="201" t="s">
        <v>840</v>
      </c>
      <c r="C1032" s="51"/>
      <c r="D1032" s="51">
        <f>VLOOKUP(A1032,'[1]L02'!$A$6:$C$1327,3,0)</f>
        <v>0</v>
      </c>
      <c r="E1032" s="51"/>
    </row>
    <row r="1033" spans="1:5">
      <c r="A1033" s="54">
        <v>2150805</v>
      </c>
      <c r="B1033" s="201" t="s">
        <v>841</v>
      </c>
      <c r="C1033" s="51">
        <v>77</v>
      </c>
      <c r="D1033" s="51">
        <f>VLOOKUP(A1033,'[1]L02'!$A$6:$C$1327,3,0)</f>
        <v>225</v>
      </c>
      <c r="E1033" s="51">
        <v>900</v>
      </c>
    </row>
    <row r="1034" spans="1:5">
      <c r="A1034" s="54">
        <v>2150806</v>
      </c>
      <c r="B1034" s="201" t="s">
        <v>842</v>
      </c>
      <c r="C1034" s="51"/>
      <c r="D1034" s="51">
        <f>VLOOKUP(A1034,'[1]L02'!$A$6:$C$1327,3,0)</f>
        <v>0</v>
      </c>
      <c r="E1034" s="51"/>
    </row>
    <row r="1035" spans="1:5">
      <c r="A1035" s="54">
        <v>2150899</v>
      </c>
      <c r="B1035" s="201" t="s">
        <v>843</v>
      </c>
      <c r="C1035" s="51">
        <v>135</v>
      </c>
      <c r="D1035" s="51">
        <f>VLOOKUP(A1035,'[1]L02'!$A$6:$C$1327,3,0)</f>
        <v>0</v>
      </c>
      <c r="E1035" s="51">
        <v>1401</v>
      </c>
    </row>
    <row r="1036" s="68" customFormat="1" spans="1:5">
      <c r="A1036" s="54">
        <v>21599</v>
      </c>
      <c r="B1036" s="201" t="s">
        <v>844</v>
      </c>
      <c r="C1036" s="51">
        <f>SUM(C1037:C1041)</f>
        <v>555</v>
      </c>
      <c r="D1036" s="51">
        <f>SUM(D1037:D1041)</f>
        <v>0</v>
      </c>
      <c r="E1036" s="51">
        <f>SUM(E1037:E1041)</f>
        <v>0</v>
      </c>
    </row>
    <row r="1037" spans="1:5">
      <c r="A1037" s="54">
        <v>2159901</v>
      </c>
      <c r="B1037" s="201" t="s">
        <v>845</v>
      </c>
      <c r="C1037" s="51"/>
      <c r="D1037" s="51">
        <f>VLOOKUP(A1037,'[1]L02'!$A$6:$C$1327,3,0)</f>
        <v>0</v>
      </c>
      <c r="E1037" s="51"/>
    </row>
    <row r="1038" spans="1:5">
      <c r="A1038" s="54">
        <v>2159904</v>
      </c>
      <c r="B1038" s="201" t="s">
        <v>846</v>
      </c>
      <c r="C1038" s="51"/>
      <c r="D1038" s="51">
        <f>VLOOKUP(A1038,'[1]L02'!$A$6:$C$1327,3,0)</f>
        <v>0</v>
      </c>
      <c r="E1038" s="51"/>
    </row>
    <row r="1039" spans="1:5">
      <c r="A1039" s="54">
        <v>2159905</v>
      </c>
      <c r="B1039" s="201" t="s">
        <v>847</v>
      </c>
      <c r="C1039" s="51"/>
      <c r="D1039" s="51">
        <f>VLOOKUP(A1039,'[1]L02'!$A$6:$C$1327,3,0)</f>
        <v>0</v>
      </c>
      <c r="E1039" s="51"/>
    </row>
    <row r="1040" spans="1:5">
      <c r="A1040" s="54">
        <v>2159906</v>
      </c>
      <c r="B1040" s="201" t="s">
        <v>848</v>
      </c>
      <c r="C1040" s="51"/>
      <c r="D1040" s="51">
        <f>VLOOKUP(A1040,'[1]L02'!$A$6:$C$1327,3,0)</f>
        <v>0</v>
      </c>
      <c r="E1040" s="51"/>
    </row>
    <row r="1041" spans="1:5">
      <c r="A1041" s="54">
        <v>2159999</v>
      </c>
      <c r="B1041" s="201" t="s">
        <v>849</v>
      </c>
      <c r="C1041" s="51">
        <v>555</v>
      </c>
      <c r="D1041" s="51">
        <f>VLOOKUP(A1041,'[1]L02'!$A$6:$C$1327,3,0)</f>
        <v>0</v>
      </c>
      <c r="E1041" s="51"/>
    </row>
    <row r="1042" s="68" customFormat="1" spans="1:5">
      <c r="A1042" s="54">
        <v>216</v>
      </c>
      <c r="B1042" s="201" t="s">
        <v>850</v>
      </c>
      <c r="C1042" s="51">
        <f>SUM(C1043:C1061)/2</f>
        <v>81</v>
      </c>
      <c r="D1042" s="51">
        <f>SUM(D1043:D1061)/2</f>
        <v>147</v>
      </c>
      <c r="E1042" s="51">
        <f>SUM(E1043:E1061)/2</f>
        <v>161</v>
      </c>
    </row>
    <row r="1043" s="68" customFormat="1" spans="1:5">
      <c r="A1043" s="54">
        <v>21602</v>
      </c>
      <c r="B1043" s="201" t="s">
        <v>851</v>
      </c>
      <c r="C1043" s="51">
        <f>SUM(C1044:C1052)</f>
        <v>81</v>
      </c>
      <c r="D1043" s="51">
        <f>SUM(D1044:D1052)</f>
        <v>147</v>
      </c>
      <c r="E1043" s="51">
        <f>SUM(E1044:E1052)</f>
        <v>161</v>
      </c>
    </row>
    <row r="1044" spans="1:5">
      <c r="A1044" s="54">
        <v>2160201</v>
      </c>
      <c r="B1044" s="201" t="s">
        <v>65</v>
      </c>
      <c r="C1044" s="188">
        <v>4</v>
      </c>
      <c r="D1044" s="51">
        <f>VLOOKUP(A1044,'[1]L02'!$A$6:$C$1327,3,0)</f>
        <v>0</v>
      </c>
      <c r="E1044" s="51">
        <v>149</v>
      </c>
    </row>
    <row r="1045" spans="1:5">
      <c r="A1045" s="54">
        <v>2160202</v>
      </c>
      <c r="B1045" s="201" t="s">
        <v>66</v>
      </c>
      <c r="C1045" s="188"/>
      <c r="D1045" s="51">
        <f>VLOOKUP(A1045,'[1]L02'!$A$6:$C$1327,3,0)</f>
        <v>0</v>
      </c>
      <c r="E1045" s="51"/>
    </row>
    <row r="1046" spans="1:5">
      <c r="A1046" s="54">
        <v>2160203</v>
      </c>
      <c r="B1046" s="201" t="s">
        <v>67</v>
      </c>
      <c r="C1046" s="188"/>
      <c r="D1046" s="51">
        <f>VLOOKUP(A1046,'[1]L02'!$A$6:$C$1327,3,0)</f>
        <v>0</v>
      </c>
      <c r="E1046" s="51"/>
    </row>
    <row r="1047" spans="1:5">
      <c r="A1047" s="54">
        <v>2160216</v>
      </c>
      <c r="B1047" s="201" t="s">
        <v>852</v>
      </c>
      <c r="C1047" s="188"/>
      <c r="D1047" s="51">
        <f>VLOOKUP(A1047,'[1]L02'!$A$6:$C$1327,3,0)</f>
        <v>0</v>
      </c>
      <c r="E1047" s="51"/>
    </row>
    <row r="1048" spans="1:5">
      <c r="A1048" s="54">
        <v>2160217</v>
      </c>
      <c r="B1048" s="201" t="s">
        <v>853</v>
      </c>
      <c r="C1048" s="188"/>
      <c r="D1048" s="51">
        <f>VLOOKUP(A1048,'[1]L02'!$A$6:$C$1327,3,0)</f>
        <v>0</v>
      </c>
      <c r="E1048" s="51"/>
    </row>
    <row r="1049" spans="1:5">
      <c r="A1049" s="54">
        <v>2160218</v>
      </c>
      <c r="B1049" s="201" t="s">
        <v>854</v>
      </c>
      <c r="C1049" s="188"/>
      <c r="D1049" s="51">
        <f>VLOOKUP(A1049,'[1]L02'!$A$6:$C$1327,3,0)</f>
        <v>0</v>
      </c>
      <c r="E1049" s="51"/>
    </row>
    <row r="1050" spans="1:5">
      <c r="A1050" s="54">
        <v>2160219</v>
      </c>
      <c r="B1050" s="201" t="s">
        <v>855</v>
      </c>
      <c r="C1050" s="188"/>
      <c r="D1050" s="51">
        <f>VLOOKUP(A1050,'[1]L02'!$A$6:$C$1327,3,0)</f>
        <v>0</v>
      </c>
      <c r="E1050" s="51"/>
    </row>
    <row r="1051" spans="1:5">
      <c r="A1051" s="54">
        <v>2160250</v>
      </c>
      <c r="B1051" s="201" t="s">
        <v>74</v>
      </c>
      <c r="C1051" s="188">
        <v>77</v>
      </c>
      <c r="D1051" s="51">
        <f>VLOOKUP(A1051,'[1]L02'!$A$6:$C$1327,3,0)</f>
        <v>120</v>
      </c>
      <c r="E1051" s="51"/>
    </row>
    <row r="1052" spans="1:5">
      <c r="A1052" s="54">
        <v>2160299</v>
      </c>
      <c r="B1052" s="201" t="s">
        <v>856</v>
      </c>
      <c r="C1052" s="188"/>
      <c r="D1052" s="51">
        <f>VLOOKUP(A1052,'[1]L02'!$A$6:$C$1327,3,0)</f>
        <v>27</v>
      </c>
      <c r="E1052" s="51">
        <v>12</v>
      </c>
    </row>
    <row r="1053" s="68" customFormat="1" spans="1:5">
      <c r="A1053" s="54">
        <v>21606</v>
      </c>
      <c r="B1053" s="201" t="s">
        <v>857</v>
      </c>
      <c r="C1053" s="51">
        <f>SUM(C1054:C1058)</f>
        <v>0</v>
      </c>
      <c r="D1053" s="51">
        <f>SUM(D1054:D1058)</f>
        <v>0</v>
      </c>
      <c r="E1053" s="51">
        <f>SUM(E1054:E1058)</f>
        <v>0</v>
      </c>
    </row>
    <row r="1054" spans="1:5">
      <c r="A1054" s="54">
        <v>2160601</v>
      </c>
      <c r="B1054" s="201" t="s">
        <v>65</v>
      </c>
      <c r="C1054" s="51"/>
      <c r="D1054" s="51">
        <f>VLOOKUP(A1054,'[1]L02'!$A$6:$C$1327,3,0)</f>
        <v>0</v>
      </c>
      <c r="E1054" s="51"/>
    </row>
    <row r="1055" spans="1:5">
      <c r="A1055" s="54">
        <v>2160602</v>
      </c>
      <c r="B1055" s="201" t="s">
        <v>66</v>
      </c>
      <c r="C1055" s="51"/>
      <c r="D1055" s="51">
        <f>VLOOKUP(A1055,'[1]L02'!$A$6:$C$1327,3,0)</f>
        <v>0</v>
      </c>
      <c r="E1055" s="51"/>
    </row>
    <row r="1056" spans="1:5">
      <c r="A1056" s="54">
        <v>2160603</v>
      </c>
      <c r="B1056" s="201" t="s">
        <v>67</v>
      </c>
      <c r="C1056" s="51"/>
      <c r="D1056" s="51">
        <f>VLOOKUP(A1056,'[1]L02'!$A$6:$C$1327,3,0)</f>
        <v>0</v>
      </c>
      <c r="E1056" s="51"/>
    </row>
    <row r="1057" spans="1:5">
      <c r="A1057" s="54">
        <v>2160607</v>
      </c>
      <c r="B1057" s="201" t="s">
        <v>858</v>
      </c>
      <c r="C1057" s="51"/>
      <c r="D1057" s="51">
        <f>VLOOKUP(A1057,'[1]L02'!$A$6:$C$1327,3,0)</f>
        <v>0</v>
      </c>
      <c r="E1057" s="51"/>
    </row>
    <row r="1058" spans="1:5">
      <c r="A1058" s="54">
        <v>2160699</v>
      </c>
      <c r="B1058" s="201" t="s">
        <v>859</v>
      </c>
      <c r="C1058" s="51"/>
      <c r="D1058" s="51">
        <f>VLOOKUP(A1058,'[1]L02'!$A$6:$C$1327,3,0)</f>
        <v>0</v>
      </c>
      <c r="E1058" s="51"/>
    </row>
    <row r="1059" s="68" customFormat="1" spans="1:5">
      <c r="A1059" s="54">
        <v>21699</v>
      </c>
      <c r="B1059" s="201" t="s">
        <v>860</v>
      </c>
      <c r="C1059" s="51">
        <f>SUM(C1060:C1061)</f>
        <v>0</v>
      </c>
      <c r="D1059" s="51">
        <f>SUM(D1060:D1061)</f>
        <v>0</v>
      </c>
      <c r="E1059" s="51">
        <f>SUM(E1060:E1061)</f>
        <v>0</v>
      </c>
    </row>
    <row r="1060" spans="1:5">
      <c r="A1060" s="54">
        <v>2169901</v>
      </c>
      <c r="B1060" s="201" t="s">
        <v>861</v>
      </c>
      <c r="C1060" s="51"/>
      <c r="D1060" s="51">
        <f>VLOOKUP(A1060,'[1]L02'!$A$6:$C$1327,3,0)</f>
        <v>0</v>
      </c>
      <c r="E1060" s="51"/>
    </row>
    <row r="1061" spans="1:5">
      <c r="A1061" s="54">
        <v>2169999</v>
      </c>
      <c r="B1061" s="201" t="s">
        <v>862</v>
      </c>
      <c r="C1061" s="51"/>
      <c r="D1061" s="51">
        <f>VLOOKUP(A1061,'[1]L02'!$A$6:$C$1327,3,0)</f>
        <v>0</v>
      </c>
      <c r="E1061" s="51"/>
    </row>
    <row r="1062" s="68" customFormat="1" spans="1:5">
      <c r="A1062" s="54">
        <v>217</v>
      </c>
      <c r="B1062" s="201" t="s">
        <v>863</v>
      </c>
      <c r="C1062" s="51">
        <f>SUM(C1063:C1091)/2</f>
        <v>13</v>
      </c>
      <c r="D1062" s="51">
        <f>SUM(D1063:D1091)/2</f>
        <v>4000</v>
      </c>
      <c r="E1062" s="51">
        <f>SUM(E1063:E1091)/2</f>
        <v>2200</v>
      </c>
    </row>
    <row r="1063" s="68" customFormat="1" spans="1:5">
      <c r="A1063" s="54">
        <v>21701</v>
      </c>
      <c r="B1063" s="201" t="s">
        <v>864</v>
      </c>
      <c r="C1063" s="51">
        <f>SUM(C1064:C1069)</f>
        <v>0</v>
      </c>
      <c r="D1063" s="51">
        <f>SUM(D1064:D1069)</f>
        <v>0</v>
      </c>
      <c r="E1063" s="51">
        <f>SUM(E1064:E1069)</f>
        <v>0</v>
      </c>
    </row>
    <row r="1064" spans="1:5">
      <c r="A1064" s="54">
        <v>2170101</v>
      </c>
      <c r="B1064" s="201" t="s">
        <v>65</v>
      </c>
      <c r="C1064" s="51"/>
      <c r="D1064" s="51">
        <f>VLOOKUP(A1064,'[1]L02'!$A$6:$C$1327,3,0)</f>
        <v>0</v>
      </c>
      <c r="E1064" s="51"/>
    </row>
    <row r="1065" spans="1:5">
      <c r="A1065" s="54">
        <v>2170102</v>
      </c>
      <c r="B1065" s="201" t="s">
        <v>66</v>
      </c>
      <c r="C1065" s="51"/>
      <c r="D1065" s="51">
        <f>VLOOKUP(A1065,'[1]L02'!$A$6:$C$1327,3,0)</f>
        <v>0</v>
      </c>
      <c r="E1065" s="51"/>
    </row>
    <row r="1066" spans="1:5">
      <c r="A1066" s="54">
        <v>2170103</v>
      </c>
      <c r="B1066" s="201" t="s">
        <v>67</v>
      </c>
      <c r="C1066" s="51"/>
      <c r="D1066" s="51">
        <f>VLOOKUP(A1066,'[1]L02'!$A$6:$C$1327,3,0)</f>
        <v>0</v>
      </c>
      <c r="E1066" s="51"/>
    </row>
    <row r="1067" spans="1:5">
      <c r="A1067" s="54">
        <v>2170104</v>
      </c>
      <c r="B1067" s="201" t="s">
        <v>865</v>
      </c>
      <c r="C1067" s="51"/>
      <c r="D1067" s="51">
        <f>VLOOKUP(A1067,'[1]L02'!$A$6:$C$1327,3,0)</f>
        <v>0</v>
      </c>
      <c r="E1067" s="51"/>
    </row>
    <row r="1068" spans="1:5">
      <c r="A1068" s="54">
        <v>2170150</v>
      </c>
      <c r="B1068" s="201" t="s">
        <v>74</v>
      </c>
      <c r="C1068" s="51"/>
      <c r="D1068" s="51">
        <f>VLOOKUP(A1068,'[1]L02'!$A$6:$C$1327,3,0)</f>
        <v>0</v>
      </c>
      <c r="E1068" s="51"/>
    </row>
    <row r="1069" spans="1:5">
      <c r="A1069" s="54">
        <v>2170199</v>
      </c>
      <c r="B1069" s="201" t="s">
        <v>866</v>
      </c>
      <c r="C1069" s="51"/>
      <c r="D1069" s="51">
        <f>VLOOKUP(A1069,'[1]L02'!$A$6:$C$1327,3,0)</f>
        <v>0</v>
      </c>
      <c r="E1069" s="51"/>
    </row>
    <row r="1070" s="68" customFormat="1" spans="1:5">
      <c r="A1070" s="54">
        <v>21702</v>
      </c>
      <c r="B1070" s="201" t="s">
        <v>867</v>
      </c>
      <c r="C1070" s="51">
        <f>SUM(C1071:C1079)</f>
        <v>0</v>
      </c>
      <c r="D1070" s="51">
        <f>SUM(D1071:D1079)</f>
        <v>0</v>
      </c>
      <c r="E1070" s="51">
        <f>SUM(E1071:E1079)</f>
        <v>0</v>
      </c>
    </row>
    <row r="1071" spans="1:5">
      <c r="A1071" s="54">
        <v>2170201</v>
      </c>
      <c r="B1071" s="201" t="s">
        <v>868</v>
      </c>
      <c r="C1071" s="51"/>
      <c r="D1071" s="51">
        <f>VLOOKUP(A1071,'[1]L02'!$A$6:$C$1327,3,0)</f>
        <v>0</v>
      </c>
      <c r="E1071" s="51"/>
    </row>
    <row r="1072" spans="1:5">
      <c r="A1072" s="54">
        <v>2170202</v>
      </c>
      <c r="B1072" s="201" t="s">
        <v>869</v>
      </c>
      <c r="C1072" s="51"/>
      <c r="D1072" s="51">
        <f>VLOOKUP(A1072,'[1]L02'!$A$6:$C$1327,3,0)</f>
        <v>0</v>
      </c>
      <c r="E1072" s="51"/>
    </row>
    <row r="1073" spans="1:5">
      <c r="A1073" s="54">
        <v>2170203</v>
      </c>
      <c r="B1073" s="201" t="s">
        <v>870</v>
      </c>
      <c r="C1073" s="51"/>
      <c r="D1073" s="51">
        <f>VLOOKUP(A1073,'[1]L02'!$A$6:$C$1327,3,0)</f>
        <v>0</v>
      </c>
      <c r="E1073" s="51"/>
    </row>
    <row r="1074" spans="1:5">
      <c r="A1074" s="54">
        <v>2170204</v>
      </c>
      <c r="B1074" s="201" t="s">
        <v>871</v>
      </c>
      <c r="C1074" s="51"/>
      <c r="D1074" s="51">
        <f>VLOOKUP(A1074,'[1]L02'!$A$6:$C$1327,3,0)</f>
        <v>0</v>
      </c>
      <c r="E1074" s="51"/>
    </row>
    <row r="1075" spans="1:5">
      <c r="A1075" s="54">
        <v>2170205</v>
      </c>
      <c r="B1075" s="201" t="s">
        <v>872</v>
      </c>
      <c r="C1075" s="51"/>
      <c r="D1075" s="51">
        <f>VLOOKUP(A1075,'[1]L02'!$A$6:$C$1327,3,0)</f>
        <v>0</v>
      </c>
      <c r="E1075" s="51"/>
    </row>
    <row r="1076" spans="1:5">
      <c r="A1076" s="54">
        <v>2170206</v>
      </c>
      <c r="B1076" s="201" t="s">
        <v>873</v>
      </c>
      <c r="C1076" s="51"/>
      <c r="D1076" s="51">
        <f>VLOOKUP(A1076,'[1]L02'!$A$6:$C$1327,3,0)</f>
        <v>0</v>
      </c>
      <c r="E1076" s="51"/>
    </row>
    <row r="1077" spans="1:5">
      <c r="A1077" s="54">
        <v>2170207</v>
      </c>
      <c r="B1077" s="201" t="s">
        <v>874</v>
      </c>
      <c r="C1077" s="51"/>
      <c r="D1077" s="51">
        <f>VLOOKUP(A1077,'[1]L02'!$A$6:$C$1327,3,0)</f>
        <v>0</v>
      </c>
      <c r="E1077" s="51"/>
    </row>
    <row r="1078" spans="1:5">
      <c r="A1078" s="54">
        <v>2170208</v>
      </c>
      <c r="B1078" s="201" t="s">
        <v>875</v>
      </c>
      <c r="C1078" s="51"/>
      <c r="D1078" s="51">
        <f>VLOOKUP(A1078,'[1]L02'!$A$6:$C$1327,3,0)</f>
        <v>0</v>
      </c>
      <c r="E1078" s="51"/>
    </row>
    <row r="1079" spans="1:5">
      <c r="A1079" s="54">
        <v>2170299</v>
      </c>
      <c r="B1079" s="201" t="s">
        <v>876</v>
      </c>
      <c r="C1079" s="51"/>
      <c r="D1079" s="51">
        <f>VLOOKUP(A1079,'[1]L02'!$A$6:$C$1327,3,0)</f>
        <v>0</v>
      </c>
      <c r="E1079" s="51"/>
    </row>
    <row r="1080" s="68" customFormat="1" spans="1:5">
      <c r="A1080" s="54">
        <v>21703</v>
      </c>
      <c r="B1080" s="201" t="s">
        <v>877</v>
      </c>
      <c r="C1080" s="51">
        <f>SUM(C1081:C1085)</f>
        <v>13</v>
      </c>
      <c r="D1080" s="51">
        <f>SUM(D1081:D1085)</f>
        <v>0</v>
      </c>
      <c r="E1080" s="51">
        <f>SUM(E1081:E1085)</f>
        <v>0</v>
      </c>
    </row>
    <row r="1081" spans="1:5">
      <c r="A1081" s="54">
        <v>2170301</v>
      </c>
      <c r="B1081" s="201" t="s">
        <v>878</v>
      </c>
      <c r="C1081" s="188"/>
      <c r="D1081" s="51">
        <f>VLOOKUP(A1081,'[1]L02'!$A$6:$C$1327,3,0)</f>
        <v>0</v>
      </c>
      <c r="E1081" s="51"/>
    </row>
    <row r="1082" spans="1:5">
      <c r="A1082" s="54">
        <v>2170302</v>
      </c>
      <c r="B1082" s="68" t="s">
        <v>879</v>
      </c>
      <c r="C1082" s="188"/>
      <c r="D1082" s="51">
        <f>VLOOKUP(A1082,'[1]L02'!$A$6:$C$1327,3,0)</f>
        <v>0</v>
      </c>
      <c r="E1082" s="51"/>
    </row>
    <row r="1083" spans="1:5">
      <c r="A1083" s="54">
        <v>2170303</v>
      </c>
      <c r="B1083" s="201" t="s">
        <v>880</v>
      </c>
      <c r="C1083" s="188"/>
      <c r="D1083" s="51">
        <f>VLOOKUP(A1083,'[1]L02'!$A$6:$C$1327,3,0)</f>
        <v>0</v>
      </c>
      <c r="E1083" s="51"/>
    </row>
    <row r="1084" spans="1:5">
      <c r="A1084" s="54">
        <v>2170304</v>
      </c>
      <c r="B1084" s="201" t="s">
        <v>881</v>
      </c>
      <c r="C1084" s="188"/>
      <c r="D1084" s="51">
        <f>VLOOKUP(A1084,'[1]L02'!$A$6:$C$1327,3,0)</f>
        <v>0</v>
      </c>
      <c r="E1084" s="51"/>
    </row>
    <row r="1085" spans="1:5">
      <c r="A1085" s="54">
        <v>2170399</v>
      </c>
      <c r="B1085" s="201" t="s">
        <v>882</v>
      </c>
      <c r="C1085" s="188">
        <v>13</v>
      </c>
      <c r="D1085" s="51">
        <f>VLOOKUP(A1085,'[1]L02'!$A$6:$C$1327,3,0)</f>
        <v>0</v>
      </c>
      <c r="E1085" s="51"/>
    </row>
    <row r="1086" s="68" customFormat="1" spans="1:5">
      <c r="A1086" s="54">
        <v>21704</v>
      </c>
      <c r="B1086" s="201" t="s">
        <v>883</v>
      </c>
      <c r="C1086" s="51">
        <f>SUM(C1087:C1088)</f>
        <v>0</v>
      </c>
      <c r="D1086" s="51">
        <f>SUM(D1087:D1088)</f>
        <v>0</v>
      </c>
      <c r="E1086" s="51">
        <f>SUM(E1087:E1088)</f>
        <v>0</v>
      </c>
    </row>
    <row r="1087" spans="1:5">
      <c r="A1087" s="54">
        <v>2170401</v>
      </c>
      <c r="B1087" s="201" t="s">
        <v>884</v>
      </c>
      <c r="C1087" s="51"/>
      <c r="D1087" s="51">
        <f>VLOOKUP(A1087,'[1]L02'!$A$6:$C$1327,3,0)</f>
        <v>0</v>
      </c>
      <c r="E1087" s="51"/>
    </row>
    <row r="1088" spans="1:5">
      <c r="A1088" s="54">
        <v>2170499</v>
      </c>
      <c r="B1088" s="201" t="s">
        <v>885</v>
      </c>
      <c r="C1088" s="51"/>
      <c r="D1088" s="51">
        <f>VLOOKUP(A1088,'[1]L02'!$A$6:$C$1327,3,0)</f>
        <v>0</v>
      </c>
      <c r="E1088" s="51"/>
    </row>
    <row r="1089" s="68" customFormat="1" spans="1:5">
      <c r="A1089" s="54">
        <v>21799</v>
      </c>
      <c r="B1089" s="201" t="s">
        <v>886</v>
      </c>
      <c r="C1089" s="51">
        <f>SUM(C1090:C1091)</f>
        <v>0</v>
      </c>
      <c r="D1089" s="51">
        <f>SUM(D1090:D1091)</f>
        <v>4000</v>
      </c>
      <c r="E1089" s="51">
        <f>SUM(E1090:E1091)</f>
        <v>2200</v>
      </c>
    </row>
    <row r="1090" spans="1:5">
      <c r="A1090" s="54">
        <v>2179902</v>
      </c>
      <c r="B1090" s="201" t="s">
        <v>887</v>
      </c>
      <c r="C1090" s="51"/>
      <c r="D1090" s="51">
        <f>VLOOKUP(A1090,'[1]L02'!$A$6:$C$1327,3,0)</f>
        <v>0</v>
      </c>
      <c r="E1090" s="51"/>
    </row>
    <row r="1091" spans="1:5">
      <c r="A1091" s="54">
        <v>2179999</v>
      </c>
      <c r="B1091" s="201" t="s">
        <v>888</v>
      </c>
      <c r="C1091" s="51"/>
      <c r="D1091" s="51">
        <f>VLOOKUP(A1091,'[1]L02'!$A$6:$C$1327,3,0)</f>
        <v>4000</v>
      </c>
      <c r="E1091" s="51">
        <v>2200</v>
      </c>
    </row>
    <row r="1092" s="68" customFormat="1" spans="1:5">
      <c r="A1092" s="54">
        <v>219</v>
      </c>
      <c r="B1092" s="201" t="s">
        <v>889</v>
      </c>
      <c r="C1092" s="51">
        <f>SUM(C1093:C1101)</f>
        <v>0</v>
      </c>
      <c r="D1092" s="51">
        <f>SUM(D1093:D1101)</f>
        <v>0</v>
      </c>
      <c r="E1092" s="51">
        <f>SUM(E1093:E1101)</f>
        <v>40</v>
      </c>
    </row>
    <row r="1093" spans="1:5">
      <c r="A1093" s="54">
        <v>21901</v>
      </c>
      <c r="B1093" s="201" t="s">
        <v>890</v>
      </c>
      <c r="C1093" s="51"/>
      <c r="D1093" s="51">
        <f>VLOOKUP(A1093,'[1]L02'!$A$6:$C$1327,3,0)</f>
        <v>0</v>
      </c>
      <c r="E1093" s="51"/>
    </row>
    <row r="1094" spans="1:5">
      <c r="A1094" s="54">
        <v>21902</v>
      </c>
      <c r="B1094" s="201" t="s">
        <v>891</v>
      </c>
      <c r="C1094" s="51"/>
      <c r="D1094" s="51">
        <f>VLOOKUP(A1094,'[1]L02'!$A$6:$C$1327,3,0)</f>
        <v>0</v>
      </c>
      <c r="E1094" s="51"/>
    </row>
    <row r="1095" spans="1:5">
      <c r="A1095" s="54">
        <v>21903</v>
      </c>
      <c r="B1095" s="201" t="s">
        <v>892</v>
      </c>
      <c r="C1095" s="51"/>
      <c r="D1095" s="51">
        <f>VLOOKUP(A1095,'[1]L02'!$A$6:$C$1327,3,0)</f>
        <v>0</v>
      </c>
      <c r="E1095" s="51"/>
    </row>
    <row r="1096" spans="1:5">
      <c r="A1096" s="54">
        <v>21904</v>
      </c>
      <c r="B1096" s="201" t="s">
        <v>893</v>
      </c>
      <c r="C1096" s="51"/>
      <c r="D1096" s="51">
        <f>VLOOKUP(A1096,'[1]L02'!$A$6:$C$1327,3,0)</f>
        <v>0</v>
      </c>
      <c r="E1096" s="51"/>
    </row>
    <row r="1097" spans="1:5">
      <c r="A1097" s="54">
        <v>21905</v>
      </c>
      <c r="B1097" s="201" t="s">
        <v>894</v>
      </c>
      <c r="C1097" s="51"/>
      <c r="D1097" s="51">
        <f>VLOOKUP(A1097,'[1]L02'!$A$6:$C$1327,3,0)</f>
        <v>0</v>
      </c>
      <c r="E1097" s="51"/>
    </row>
    <row r="1098" spans="1:5">
      <c r="A1098" s="54">
        <v>21906</v>
      </c>
      <c r="B1098" s="201" t="s">
        <v>670</v>
      </c>
      <c r="C1098" s="51"/>
      <c r="D1098" s="51">
        <f>VLOOKUP(A1098,'[1]L02'!$A$6:$C$1327,3,0)</f>
        <v>0</v>
      </c>
      <c r="E1098" s="51"/>
    </row>
    <row r="1099" spans="1:5">
      <c r="A1099" s="54">
        <v>21907</v>
      </c>
      <c r="B1099" s="201" t="s">
        <v>895</v>
      </c>
      <c r="C1099" s="51"/>
      <c r="D1099" s="51">
        <f>VLOOKUP(A1099,'[1]L02'!$A$6:$C$1327,3,0)</f>
        <v>0</v>
      </c>
      <c r="E1099" s="51"/>
    </row>
    <row r="1100" spans="1:5">
      <c r="A1100" s="54">
        <v>21908</v>
      </c>
      <c r="B1100" s="201" t="s">
        <v>896</v>
      </c>
      <c r="C1100" s="51"/>
      <c r="D1100" s="51">
        <f>VLOOKUP(A1100,'[1]L02'!$A$6:$C$1327,3,0)</f>
        <v>0</v>
      </c>
      <c r="E1100" s="51"/>
    </row>
    <row r="1101" spans="1:5">
      <c r="A1101" s="54">
        <v>21999</v>
      </c>
      <c r="B1101" s="201" t="s">
        <v>897</v>
      </c>
      <c r="C1101" s="51"/>
      <c r="D1101" s="51">
        <f>VLOOKUP(A1101,'[1]L02'!$A$6:$C$1327,3,0)</f>
        <v>0</v>
      </c>
      <c r="E1101" s="51">
        <v>40</v>
      </c>
    </row>
    <row r="1102" s="68" customFormat="1" spans="1:5">
      <c r="A1102" s="54">
        <v>220</v>
      </c>
      <c r="B1102" s="201" t="s">
        <v>898</v>
      </c>
      <c r="C1102" s="51">
        <f>SUM(C1103:C1146)/2</f>
        <v>2299</v>
      </c>
      <c r="D1102" s="51">
        <f>SUM(D1103:D1146)/2</f>
        <v>1435</v>
      </c>
      <c r="E1102" s="51">
        <f>SUM(E1103:E1146)/2</f>
        <v>1048</v>
      </c>
    </row>
    <row r="1103" s="68" customFormat="1" spans="1:5">
      <c r="A1103" s="54">
        <v>22001</v>
      </c>
      <c r="B1103" s="201" t="s">
        <v>899</v>
      </c>
      <c r="C1103" s="51">
        <f>SUM(C1104:C1129)</f>
        <v>809</v>
      </c>
      <c r="D1103" s="51">
        <f>SUM(D1104:D1129)</f>
        <v>1335</v>
      </c>
      <c r="E1103" s="51">
        <f>SUM(E1104:E1129)</f>
        <v>940</v>
      </c>
    </row>
    <row r="1104" spans="1:5">
      <c r="A1104" s="54">
        <v>2200101</v>
      </c>
      <c r="B1104" s="201" t="s">
        <v>65</v>
      </c>
      <c r="C1104" s="51">
        <v>809</v>
      </c>
      <c r="D1104" s="51">
        <f>VLOOKUP(A1104,'[1]L02'!$A$6:$C$1327,3,0)</f>
        <v>929</v>
      </c>
      <c r="E1104" s="51">
        <v>700</v>
      </c>
    </row>
    <row r="1105" spans="1:5">
      <c r="A1105" s="54">
        <v>2200102</v>
      </c>
      <c r="B1105" s="201" t="s">
        <v>66</v>
      </c>
      <c r="C1105" s="51"/>
      <c r="D1105" s="51">
        <f>VLOOKUP(A1105,'[1]L02'!$A$6:$C$1327,3,0)</f>
        <v>0</v>
      </c>
      <c r="E1105" s="51"/>
    </row>
    <row r="1106" spans="1:5">
      <c r="A1106" s="54">
        <v>2200103</v>
      </c>
      <c r="B1106" s="201" t="s">
        <v>67</v>
      </c>
      <c r="C1106" s="51"/>
      <c r="D1106" s="51">
        <f>VLOOKUP(A1106,'[1]L02'!$A$6:$C$1327,3,0)</f>
        <v>0</v>
      </c>
      <c r="E1106" s="51"/>
    </row>
    <row r="1107" spans="1:5">
      <c r="A1107" s="54">
        <v>2200104</v>
      </c>
      <c r="B1107" s="201" t="s">
        <v>900</v>
      </c>
      <c r="C1107" s="51"/>
      <c r="D1107" s="51">
        <f>VLOOKUP(A1107,'[1]L02'!$A$6:$C$1327,3,0)</f>
        <v>0</v>
      </c>
      <c r="E1107" s="51"/>
    </row>
    <row r="1108" spans="1:5">
      <c r="A1108" s="54">
        <v>2200106</v>
      </c>
      <c r="B1108" s="201" t="s">
        <v>901</v>
      </c>
      <c r="C1108" s="51"/>
      <c r="D1108" s="51">
        <f>VLOOKUP(A1108,'[1]L02'!$A$6:$C$1327,3,0)</f>
        <v>0</v>
      </c>
      <c r="E1108" s="51"/>
    </row>
    <row r="1109" spans="1:5">
      <c r="A1109" s="54">
        <v>2200107</v>
      </c>
      <c r="B1109" s="201" t="s">
        <v>902</v>
      </c>
      <c r="C1109" s="51"/>
      <c r="D1109" s="51">
        <f>VLOOKUP(A1109,'[1]L02'!$A$6:$C$1327,3,0)</f>
        <v>0</v>
      </c>
      <c r="E1109" s="51"/>
    </row>
    <row r="1110" spans="1:5">
      <c r="A1110" s="54">
        <v>2200108</v>
      </c>
      <c r="B1110" s="201" t="s">
        <v>903</v>
      </c>
      <c r="C1110" s="51"/>
      <c r="D1110" s="51">
        <f>VLOOKUP(A1110,'[1]L02'!$A$6:$C$1327,3,0)</f>
        <v>0</v>
      </c>
      <c r="E1110" s="51"/>
    </row>
    <row r="1111" spans="1:5">
      <c r="A1111" s="54">
        <v>2200109</v>
      </c>
      <c r="B1111" s="201" t="s">
        <v>904</v>
      </c>
      <c r="C1111" s="51"/>
      <c r="D1111" s="51">
        <f>VLOOKUP(A1111,'[1]L02'!$A$6:$C$1327,3,0)</f>
        <v>0</v>
      </c>
      <c r="E1111" s="51"/>
    </row>
    <row r="1112" spans="1:5">
      <c r="A1112" s="54">
        <v>2200112</v>
      </c>
      <c r="B1112" s="201" t="s">
        <v>905</v>
      </c>
      <c r="C1112" s="51"/>
      <c r="D1112" s="51">
        <f>VLOOKUP(A1112,'[1]L02'!$A$6:$C$1327,3,0)</f>
        <v>0</v>
      </c>
      <c r="E1112" s="51"/>
    </row>
    <row r="1113" spans="1:5">
      <c r="A1113" s="54">
        <v>2200113</v>
      </c>
      <c r="B1113" s="201" t="s">
        <v>906</v>
      </c>
      <c r="C1113" s="51"/>
      <c r="D1113" s="51">
        <f>VLOOKUP(A1113,'[1]L02'!$A$6:$C$1327,3,0)</f>
        <v>0</v>
      </c>
      <c r="E1113" s="51"/>
    </row>
    <row r="1114" spans="1:5">
      <c r="A1114" s="54">
        <v>2200114</v>
      </c>
      <c r="B1114" s="201" t="s">
        <v>907</v>
      </c>
      <c r="C1114" s="51"/>
      <c r="D1114" s="51">
        <f>VLOOKUP(A1114,'[1]L02'!$A$6:$C$1327,3,0)</f>
        <v>0</v>
      </c>
      <c r="E1114" s="51"/>
    </row>
    <row r="1115" spans="1:5">
      <c r="A1115" s="54">
        <v>2200115</v>
      </c>
      <c r="B1115" s="201" t="s">
        <v>908</v>
      </c>
      <c r="C1115" s="51"/>
      <c r="D1115" s="51">
        <f>VLOOKUP(A1115,'[1]L02'!$A$6:$C$1327,3,0)</f>
        <v>0</v>
      </c>
      <c r="E1115" s="51"/>
    </row>
    <row r="1116" spans="1:5">
      <c r="A1116" s="54">
        <v>2200116</v>
      </c>
      <c r="B1116" s="201" t="s">
        <v>909</v>
      </c>
      <c r="C1116" s="51"/>
      <c r="D1116" s="51">
        <f>VLOOKUP(A1116,'[1]L02'!$A$6:$C$1327,3,0)</f>
        <v>0</v>
      </c>
      <c r="E1116" s="51"/>
    </row>
    <row r="1117" spans="1:5">
      <c r="A1117" s="54">
        <v>2200119</v>
      </c>
      <c r="B1117" s="201" t="s">
        <v>910</v>
      </c>
      <c r="C1117" s="51"/>
      <c r="D1117" s="51">
        <f>VLOOKUP(A1117,'[1]L02'!$A$6:$C$1327,3,0)</f>
        <v>0</v>
      </c>
      <c r="E1117" s="51"/>
    </row>
    <row r="1118" spans="1:5">
      <c r="A1118" s="54">
        <v>2200120</v>
      </c>
      <c r="B1118" s="201" t="s">
        <v>911</v>
      </c>
      <c r="C1118" s="51"/>
      <c r="D1118" s="51">
        <f>VLOOKUP(A1118,'[1]L02'!$A$6:$C$1327,3,0)</f>
        <v>0</v>
      </c>
      <c r="E1118" s="51"/>
    </row>
    <row r="1119" spans="1:5">
      <c r="A1119" s="54">
        <v>2200121</v>
      </c>
      <c r="B1119" s="201" t="s">
        <v>912</v>
      </c>
      <c r="C1119" s="51"/>
      <c r="D1119" s="51">
        <f>VLOOKUP(A1119,'[1]L02'!$A$6:$C$1327,3,0)</f>
        <v>0</v>
      </c>
      <c r="E1119" s="51"/>
    </row>
    <row r="1120" spans="1:5">
      <c r="A1120" s="54">
        <v>2200122</v>
      </c>
      <c r="B1120" s="201" t="s">
        <v>913</v>
      </c>
      <c r="C1120" s="51"/>
      <c r="D1120" s="51">
        <f>VLOOKUP(A1120,'[1]L02'!$A$6:$C$1327,3,0)</f>
        <v>0</v>
      </c>
      <c r="E1120" s="51"/>
    </row>
    <row r="1121" spans="1:5">
      <c r="A1121" s="54">
        <v>2200123</v>
      </c>
      <c r="B1121" s="201" t="s">
        <v>914</v>
      </c>
      <c r="C1121" s="51"/>
      <c r="D1121" s="51">
        <f>VLOOKUP(A1121,'[1]L02'!$A$6:$C$1327,3,0)</f>
        <v>0</v>
      </c>
      <c r="E1121" s="51"/>
    </row>
    <row r="1122" spans="1:5">
      <c r="A1122" s="54">
        <v>2200124</v>
      </c>
      <c r="B1122" s="201" t="s">
        <v>915</v>
      </c>
      <c r="C1122" s="51"/>
      <c r="D1122" s="51">
        <f>VLOOKUP(A1122,'[1]L02'!$A$6:$C$1327,3,0)</f>
        <v>0</v>
      </c>
      <c r="E1122" s="51"/>
    </row>
    <row r="1123" spans="1:5">
      <c r="A1123" s="54">
        <v>2200125</v>
      </c>
      <c r="B1123" s="201" t="s">
        <v>916</v>
      </c>
      <c r="C1123" s="51"/>
      <c r="D1123" s="51">
        <f>VLOOKUP(A1123,'[1]L02'!$A$6:$C$1327,3,0)</f>
        <v>0</v>
      </c>
      <c r="E1123" s="51"/>
    </row>
    <row r="1124" spans="1:5">
      <c r="A1124" s="54">
        <v>2200126</v>
      </c>
      <c r="B1124" s="201" t="s">
        <v>917</v>
      </c>
      <c r="C1124" s="51"/>
      <c r="D1124" s="51">
        <f>VLOOKUP(A1124,'[1]L02'!$A$6:$C$1327,3,0)</f>
        <v>0</v>
      </c>
      <c r="E1124" s="51"/>
    </row>
    <row r="1125" spans="1:5">
      <c r="A1125" s="54">
        <v>2200127</v>
      </c>
      <c r="B1125" s="201" t="s">
        <v>918</v>
      </c>
      <c r="C1125" s="51"/>
      <c r="D1125" s="51">
        <f>VLOOKUP(A1125,'[1]L02'!$A$6:$C$1327,3,0)</f>
        <v>0</v>
      </c>
      <c r="E1125" s="51"/>
    </row>
    <row r="1126" spans="1:5">
      <c r="A1126" s="54">
        <v>2200128</v>
      </c>
      <c r="B1126" s="201" t="s">
        <v>919</v>
      </c>
      <c r="C1126" s="51"/>
      <c r="D1126" s="51">
        <f>VLOOKUP(A1126,'[1]L02'!$A$6:$C$1327,3,0)</f>
        <v>0</v>
      </c>
      <c r="E1126" s="51"/>
    </row>
    <row r="1127" spans="1:5">
      <c r="A1127" s="54">
        <v>2200129</v>
      </c>
      <c r="B1127" s="201" t="s">
        <v>920</v>
      </c>
      <c r="C1127" s="51"/>
      <c r="D1127" s="51">
        <f>VLOOKUP(A1127,'[1]L02'!$A$6:$C$1327,3,0)</f>
        <v>0</v>
      </c>
      <c r="E1127" s="51"/>
    </row>
    <row r="1128" spans="1:5">
      <c r="A1128" s="54">
        <v>2200150</v>
      </c>
      <c r="B1128" s="201" t="s">
        <v>74</v>
      </c>
      <c r="C1128" s="51"/>
      <c r="D1128" s="51">
        <f>VLOOKUP(A1128,'[1]L02'!$A$6:$C$1327,3,0)</f>
        <v>0</v>
      </c>
      <c r="E1128" s="51"/>
    </row>
    <row r="1129" spans="1:5">
      <c r="A1129" s="54">
        <v>2200199</v>
      </c>
      <c r="B1129" s="201" t="s">
        <v>921</v>
      </c>
      <c r="C1129" s="51"/>
      <c r="D1129" s="51">
        <f>VLOOKUP(A1129,'[1]L02'!$A$6:$C$1327,3,0)</f>
        <v>406</v>
      </c>
      <c r="E1129" s="51">
        <v>240</v>
      </c>
    </row>
    <row r="1130" s="68" customFormat="1" spans="1:5">
      <c r="A1130" s="54">
        <v>22005</v>
      </c>
      <c r="B1130" s="201" t="s">
        <v>922</v>
      </c>
      <c r="C1130" s="51">
        <f>SUM(C1131:C1144)</f>
        <v>30</v>
      </c>
      <c r="D1130" s="51">
        <f>SUM(D1131:D1144)</f>
        <v>100</v>
      </c>
      <c r="E1130" s="51">
        <f>SUM(E1131:E1144)</f>
        <v>108</v>
      </c>
    </row>
    <row r="1131" spans="1:5">
      <c r="A1131" s="54">
        <v>2200501</v>
      </c>
      <c r="B1131" s="201" t="s">
        <v>65</v>
      </c>
      <c r="C1131" s="51"/>
      <c r="D1131" s="51">
        <f>VLOOKUP(A1131,'[1]L02'!$A$6:$C$1327,3,0)</f>
        <v>90</v>
      </c>
      <c r="E1131" s="51">
        <v>31</v>
      </c>
    </row>
    <row r="1132" spans="1:5">
      <c r="A1132" s="54">
        <v>2200502</v>
      </c>
      <c r="B1132" s="201" t="s">
        <v>66</v>
      </c>
      <c r="C1132" s="51"/>
      <c r="D1132" s="51">
        <f>VLOOKUP(A1132,'[1]L02'!$A$6:$C$1327,3,0)</f>
        <v>0</v>
      </c>
      <c r="E1132" s="51"/>
    </row>
    <row r="1133" spans="1:5">
      <c r="A1133" s="54">
        <v>2200503</v>
      </c>
      <c r="B1133" s="201" t="s">
        <v>67</v>
      </c>
      <c r="C1133" s="51"/>
      <c r="D1133" s="51">
        <f>VLOOKUP(A1133,'[1]L02'!$A$6:$C$1327,3,0)</f>
        <v>0</v>
      </c>
      <c r="E1133" s="51"/>
    </row>
    <row r="1134" spans="1:5">
      <c r="A1134" s="54">
        <v>2200504</v>
      </c>
      <c r="B1134" s="201" t="s">
        <v>923</v>
      </c>
      <c r="C1134" s="51"/>
      <c r="D1134" s="51">
        <f>VLOOKUP(A1134,'[1]L02'!$A$6:$C$1327,3,0)</f>
        <v>0</v>
      </c>
      <c r="E1134" s="51"/>
    </row>
    <row r="1135" spans="1:5">
      <c r="A1135" s="54">
        <v>2200506</v>
      </c>
      <c r="B1135" s="201" t="s">
        <v>924</v>
      </c>
      <c r="C1135" s="51"/>
      <c r="D1135" s="51">
        <f>VLOOKUP(A1135,'[1]L02'!$A$6:$C$1327,3,0)</f>
        <v>0</v>
      </c>
      <c r="E1135" s="51"/>
    </row>
    <row r="1136" spans="1:5">
      <c r="A1136" s="54">
        <v>2200507</v>
      </c>
      <c r="B1136" s="201" t="s">
        <v>925</v>
      </c>
      <c r="C1136" s="51"/>
      <c r="D1136" s="51">
        <f>VLOOKUP(A1136,'[1]L02'!$A$6:$C$1327,3,0)</f>
        <v>0</v>
      </c>
      <c r="E1136" s="51"/>
    </row>
    <row r="1137" spans="1:5">
      <c r="A1137" s="54">
        <v>2200508</v>
      </c>
      <c r="B1137" s="201" t="s">
        <v>926</v>
      </c>
      <c r="C1137" s="51"/>
      <c r="D1137" s="51">
        <f>VLOOKUP(A1137,'[1]L02'!$A$6:$C$1327,3,0)</f>
        <v>0</v>
      </c>
      <c r="E1137" s="51"/>
    </row>
    <row r="1138" spans="1:5">
      <c r="A1138" s="54">
        <v>2200509</v>
      </c>
      <c r="B1138" s="201" t="s">
        <v>927</v>
      </c>
      <c r="C1138" s="51"/>
      <c r="D1138" s="51">
        <f>VLOOKUP(A1138,'[1]L02'!$A$6:$C$1327,3,0)</f>
        <v>10</v>
      </c>
      <c r="E1138" s="51"/>
    </row>
    <row r="1139" spans="1:5">
      <c r="A1139" s="54">
        <v>2200510</v>
      </c>
      <c r="B1139" s="201" t="s">
        <v>928</v>
      </c>
      <c r="C1139" s="51"/>
      <c r="D1139" s="51">
        <f>VLOOKUP(A1139,'[1]L02'!$A$6:$C$1327,3,0)</f>
        <v>0</v>
      </c>
      <c r="E1139" s="51"/>
    </row>
    <row r="1140" spans="1:5">
      <c r="A1140" s="54">
        <v>2200511</v>
      </c>
      <c r="B1140" s="201" t="s">
        <v>929</v>
      </c>
      <c r="C1140" s="51"/>
      <c r="D1140" s="51">
        <f>VLOOKUP(A1140,'[1]L02'!$A$6:$C$1327,3,0)</f>
        <v>0</v>
      </c>
      <c r="E1140" s="51"/>
    </row>
    <row r="1141" spans="1:5">
      <c r="A1141" s="54">
        <v>2200512</v>
      </c>
      <c r="B1141" s="201" t="s">
        <v>930</v>
      </c>
      <c r="C1141" s="51"/>
      <c r="D1141" s="51">
        <f>VLOOKUP(A1141,'[1]L02'!$A$6:$C$1327,3,0)</f>
        <v>0</v>
      </c>
      <c r="E1141" s="51"/>
    </row>
    <row r="1142" spans="1:5">
      <c r="A1142" s="54">
        <v>2200513</v>
      </c>
      <c r="B1142" s="201" t="s">
        <v>931</v>
      </c>
      <c r="C1142" s="51"/>
      <c r="D1142" s="51">
        <f>VLOOKUP(A1142,'[1]L02'!$A$6:$C$1327,3,0)</f>
        <v>0</v>
      </c>
      <c r="E1142" s="51"/>
    </row>
    <row r="1143" spans="1:5">
      <c r="A1143" s="54">
        <v>2200514</v>
      </c>
      <c r="B1143" s="201" t="s">
        <v>932</v>
      </c>
      <c r="C1143" s="51"/>
      <c r="D1143" s="51">
        <f>VLOOKUP(A1143,'[1]L02'!$A$6:$C$1327,3,0)</f>
        <v>0</v>
      </c>
      <c r="E1143" s="51"/>
    </row>
    <row r="1144" spans="1:5">
      <c r="A1144" s="54">
        <v>2200599</v>
      </c>
      <c r="B1144" s="201" t="s">
        <v>933</v>
      </c>
      <c r="C1144" s="51">
        <v>30</v>
      </c>
      <c r="D1144" s="51">
        <f>VLOOKUP(A1144,'[1]L02'!$A$6:$C$1327,3,0)</f>
        <v>0</v>
      </c>
      <c r="E1144" s="51">
        <v>77</v>
      </c>
    </row>
    <row r="1145" s="68" customFormat="1" spans="1:5">
      <c r="A1145" s="54">
        <v>22099</v>
      </c>
      <c r="B1145" s="201" t="s">
        <v>934</v>
      </c>
      <c r="C1145" s="51">
        <f>SUM(C1146)</f>
        <v>1460</v>
      </c>
      <c r="D1145" s="51">
        <f>SUM(D1146)</f>
        <v>0</v>
      </c>
      <c r="E1145" s="51">
        <f>SUM(E1146)</f>
        <v>0</v>
      </c>
    </row>
    <row r="1146" spans="1:5">
      <c r="A1146" s="196">
        <v>2209999</v>
      </c>
      <c r="B1146" s="201" t="s">
        <v>935</v>
      </c>
      <c r="C1146" s="51">
        <v>1460</v>
      </c>
      <c r="D1146" s="51">
        <f>VLOOKUP(A1146,'[1]L02'!$A$6:$C$1327,3,0)</f>
        <v>0</v>
      </c>
      <c r="E1146" s="51"/>
    </row>
    <row r="1147" s="68" customFormat="1" spans="1:5">
      <c r="A1147" s="54">
        <v>221</v>
      </c>
      <c r="B1147" s="201" t="s">
        <v>936</v>
      </c>
      <c r="C1147" s="51">
        <f>SUM(C1148:C1166)/2</f>
        <v>17672</v>
      </c>
      <c r="D1147" s="51">
        <f>SUM(D1148:D1166)/2</f>
        <v>6842</v>
      </c>
      <c r="E1147" s="51">
        <f>SUM(E1148:E1166)/2</f>
        <v>8473</v>
      </c>
    </row>
    <row r="1148" s="68" customFormat="1" spans="1:5">
      <c r="A1148" s="54">
        <v>22101</v>
      </c>
      <c r="B1148" s="201" t="s">
        <v>937</v>
      </c>
      <c r="C1148" s="51">
        <f>SUM(C1149:C1158)</f>
        <v>12263</v>
      </c>
      <c r="D1148" s="51">
        <f>SUM(D1149:D1158)</f>
        <v>1186</v>
      </c>
      <c r="E1148" s="51">
        <f>SUM(E1149:E1158)</f>
        <v>0</v>
      </c>
    </row>
    <row r="1149" spans="1:5">
      <c r="A1149" s="54">
        <v>2210101</v>
      </c>
      <c r="B1149" s="201" t="s">
        <v>938</v>
      </c>
      <c r="C1149" s="188"/>
      <c r="D1149" s="51">
        <f>VLOOKUP(A1149,'[1]L02'!$A$6:$C$1327,3,0)</f>
        <v>0</v>
      </c>
      <c r="E1149" s="51"/>
    </row>
    <row r="1150" spans="1:5">
      <c r="A1150" s="54">
        <v>2210102</v>
      </c>
      <c r="B1150" s="201" t="s">
        <v>939</v>
      </c>
      <c r="C1150" s="188"/>
      <c r="D1150" s="51">
        <f>VLOOKUP(A1150,'[1]L02'!$A$6:$C$1327,3,0)</f>
        <v>0</v>
      </c>
      <c r="E1150" s="51"/>
    </row>
    <row r="1151" spans="1:5">
      <c r="A1151" s="54">
        <v>2210103</v>
      </c>
      <c r="B1151" s="201" t="s">
        <v>940</v>
      </c>
      <c r="C1151" s="188">
        <v>1616</v>
      </c>
      <c r="D1151" s="51">
        <f>VLOOKUP(A1151,'[1]L02'!$A$6:$C$1327,3,0)</f>
        <v>0</v>
      </c>
      <c r="E1151" s="51"/>
    </row>
    <row r="1152" spans="1:5">
      <c r="A1152" s="54">
        <v>2210104</v>
      </c>
      <c r="B1152" s="201" t="s">
        <v>941</v>
      </c>
      <c r="C1152" s="188"/>
      <c r="D1152" s="51">
        <f>VLOOKUP(A1152,'[1]L02'!$A$6:$C$1327,3,0)</f>
        <v>0</v>
      </c>
      <c r="E1152" s="51"/>
    </row>
    <row r="1153" spans="1:5">
      <c r="A1153" s="54">
        <v>2210105</v>
      </c>
      <c r="B1153" s="201" t="s">
        <v>942</v>
      </c>
      <c r="C1153" s="188">
        <v>5372</v>
      </c>
      <c r="D1153" s="51">
        <f>VLOOKUP(A1153,'[1]L02'!$A$6:$C$1327,3,0)</f>
        <v>1180</v>
      </c>
      <c r="E1153" s="51"/>
    </row>
    <row r="1154" spans="1:5">
      <c r="A1154" s="54">
        <v>2210106</v>
      </c>
      <c r="B1154" s="201" t="s">
        <v>943</v>
      </c>
      <c r="C1154" s="188"/>
      <c r="D1154" s="51">
        <f>VLOOKUP(A1154,'[1]L02'!$A$6:$C$1327,3,0)</f>
        <v>0</v>
      </c>
      <c r="E1154" s="51"/>
    </row>
    <row r="1155" spans="1:5">
      <c r="A1155" s="54">
        <v>2210107</v>
      </c>
      <c r="B1155" s="201" t="s">
        <v>944</v>
      </c>
      <c r="C1155" s="188"/>
      <c r="D1155" s="51">
        <f>VLOOKUP(A1155,'[1]L02'!$A$6:$C$1327,3,0)</f>
        <v>0</v>
      </c>
      <c r="E1155" s="51"/>
    </row>
    <row r="1156" spans="1:5">
      <c r="A1156" s="54">
        <v>2210108</v>
      </c>
      <c r="B1156" s="201" t="s">
        <v>945</v>
      </c>
      <c r="C1156" s="188">
        <v>5197</v>
      </c>
      <c r="D1156" s="51">
        <f>VLOOKUP(A1156,'[1]L02'!$A$6:$C$1327,3,0)</f>
        <v>0</v>
      </c>
      <c r="E1156" s="51"/>
    </row>
    <row r="1157" spans="1:5">
      <c r="A1157" s="54">
        <v>2210109</v>
      </c>
      <c r="B1157" s="201" t="s">
        <v>946</v>
      </c>
      <c r="C1157" s="188"/>
      <c r="D1157" s="51">
        <f>VLOOKUP(A1157,'[1]L02'!$A$6:$C$1327,3,0)</f>
        <v>0</v>
      </c>
      <c r="E1157" s="51"/>
    </row>
    <row r="1158" spans="1:5">
      <c r="A1158" s="54">
        <v>2210199</v>
      </c>
      <c r="B1158" s="201" t="s">
        <v>947</v>
      </c>
      <c r="C1158" s="188">
        <v>78</v>
      </c>
      <c r="D1158" s="51">
        <f>VLOOKUP(A1158,'[1]L02'!$A$6:$C$1327,3,0)</f>
        <v>6</v>
      </c>
      <c r="E1158" s="51"/>
    </row>
    <row r="1159" s="68" customFormat="1" spans="1:5">
      <c r="A1159" s="54">
        <v>22102</v>
      </c>
      <c r="B1159" s="201" t="s">
        <v>948</v>
      </c>
      <c r="C1159" s="51">
        <f>SUM(C1160:C1162)</f>
        <v>3023</v>
      </c>
      <c r="D1159" s="51">
        <f>SUM(D1160:D1162)</f>
        <v>5656</v>
      </c>
      <c r="E1159" s="51">
        <f>SUM(E1160:E1162)</f>
        <v>8473</v>
      </c>
    </row>
    <row r="1160" spans="1:5">
      <c r="A1160" s="54">
        <v>2210201</v>
      </c>
      <c r="B1160" s="201" t="s">
        <v>949</v>
      </c>
      <c r="C1160" s="188">
        <v>3023</v>
      </c>
      <c r="D1160" s="51">
        <f>VLOOKUP(A1160,'[1]L02'!$A$6:$C$1327,3,0)</f>
        <v>5656</v>
      </c>
      <c r="E1160" s="51">
        <v>7623</v>
      </c>
    </row>
    <row r="1161" spans="1:5">
      <c r="A1161" s="54">
        <v>2210202</v>
      </c>
      <c r="B1161" s="201" t="s">
        <v>950</v>
      </c>
      <c r="C1161" s="188"/>
      <c r="D1161" s="51">
        <f>VLOOKUP(A1161,'[1]L02'!$A$6:$C$1327,3,0)</f>
        <v>0</v>
      </c>
      <c r="E1161" s="51">
        <v>700</v>
      </c>
    </row>
    <row r="1162" spans="1:5">
      <c r="A1162" s="54">
        <v>2210203</v>
      </c>
      <c r="B1162" s="201" t="s">
        <v>951</v>
      </c>
      <c r="C1162" s="188"/>
      <c r="D1162" s="51">
        <f>VLOOKUP(A1162,'[1]L02'!$A$6:$C$1327,3,0)</f>
        <v>0</v>
      </c>
      <c r="E1162" s="51">
        <v>150</v>
      </c>
    </row>
    <row r="1163" s="68" customFormat="1" spans="1:5">
      <c r="A1163" s="54">
        <v>22103</v>
      </c>
      <c r="B1163" s="201" t="s">
        <v>952</v>
      </c>
      <c r="C1163" s="51">
        <f>SUM(C1164:C1166)</f>
        <v>2386</v>
      </c>
      <c r="D1163" s="51">
        <f>SUM(D1164:D1166)</f>
        <v>0</v>
      </c>
      <c r="E1163" s="51">
        <f>SUM(E1164:E1166)</f>
        <v>0</v>
      </c>
    </row>
    <row r="1164" spans="1:5">
      <c r="A1164" s="54">
        <v>2210301</v>
      </c>
      <c r="B1164" s="201" t="s">
        <v>953</v>
      </c>
      <c r="C1164" s="188"/>
      <c r="D1164" s="51">
        <f>VLOOKUP(A1164,'[1]L02'!$A$6:$C$1327,3,0)</f>
        <v>0</v>
      </c>
      <c r="E1164" s="51"/>
    </row>
    <row r="1165" spans="1:5">
      <c r="A1165" s="54">
        <v>2210302</v>
      </c>
      <c r="B1165" s="201" t="s">
        <v>954</v>
      </c>
      <c r="C1165" s="188"/>
      <c r="D1165" s="51">
        <f>VLOOKUP(A1165,'[1]L02'!$A$6:$C$1327,3,0)</f>
        <v>0</v>
      </c>
      <c r="E1165" s="51"/>
    </row>
    <row r="1166" spans="1:5">
      <c r="A1166" s="54">
        <v>2210399</v>
      </c>
      <c r="B1166" s="201" t="s">
        <v>955</v>
      </c>
      <c r="C1166" s="188">
        <v>2386</v>
      </c>
      <c r="D1166" s="51">
        <f>VLOOKUP(A1166,'[1]L02'!$A$6:$C$1327,3,0)</f>
        <v>0</v>
      </c>
      <c r="E1166" s="51"/>
    </row>
    <row r="1167" s="68" customFormat="1" spans="1:5">
      <c r="A1167" s="54">
        <v>222</v>
      </c>
      <c r="B1167" s="201" t="s">
        <v>956</v>
      </c>
      <c r="C1167" s="51">
        <f>SUM(C1168:C1210)/2</f>
        <v>429</v>
      </c>
      <c r="D1167" s="51">
        <f>SUM(D1168:D1210)/2</f>
        <v>352</v>
      </c>
      <c r="E1167" s="51">
        <f>SUM(E1168:E1210)/2</f>
        <v>2499</v>
      </c>
    </row>
    <row r="1168" s="68" customFormat="1" spans="1:5">
      <c r="A1168" s="54">
        <v>22201</v>
      </c>
      <c r="B1168" s="201" t="s">
        <v>957</v>
      </c>
      <c r="C1168" s="51">
        <f>SUM(C1169:C1185)</f>
        <v>2</v>
      </c>
      <c r="D1168" s="51">
        <f>SUM(D1169:D1185)</f>
        <v>352</v>
      </c>
      <c r="E1168" s="51">
        <f>SUM(E1169:E1185)</f>
        <v>359</v>
      </c>
    </row>
    <row r="1169" spans="1:5">
      <c r="A1169" s="54">
        <v>2220101</v>
      </c>
      <c r="B1169" s="201" t="s">
        <v>65</v>
      </c>
      <c r="C1169" s="51"/>
      <c r="D1169" s="51">
        <f>VLOOKUP(A1169,'[1]L02'!$A$6:$C$1327,3,0)</f>
        <v>0</v>
      </c>
      <c r="E1169" s="51"/>
    </row>
    <row r="1170" spans="1:5">
      <c r="A1170" s="54">
        <v>2220102</v>
      </c>
      <c r="B1170" s="201" t="s">
        <v>66</v>
      </c>
      <c r="C1170" s="51"/>
      <c r="D1170" s="51">
        <f>VLOOKUP(A1170,'[1]L02'!$A$6:$C$1327,3,0)</f>
        <v>0</v>
      </c>
      <c r="E1170" s="51"/>
    </row>
    <row r="1171" spans="1:5">
      <c r="A1171" s="54">
        <v>2220103</v>
      </c>
      <c r="B1171" s="201" t="s">
        <v>67</v>
      </c>
      <c r="C1171" s="51"/>
      <c r="D1171" s="51">
        <f>VLOOKUP(A1171,'[1]L02'!$A$6:$C$1327,3,0)</f>
        <v>0</v>
      </c>
      <c r="E1171" s="51"/>
    </row>
    <row r="1172" spans="1:5">
      <c r="A1172" s="54">
        <v>2220104</v>
      </c>
      <c r="B1172" s="201" t="s">
        <v>958</v>
      </c>
      <c r="C1172" s="51"/>
      <c r="D1172" s="51">
        <f>VLOOKUP(A1172,'[1]L02'!$A$6:$C$1327,3,0)</f>
        <v>0</v>
      </c>
      <c r="E1172" s="51"/>
    </row>
    <row r="1173" spans="1:5">
      <c r="A1173" s="54">
        <v>2220105</v>
      </c>
      <c r="B1173" s="201" t="s">
        <v>959</v>
      </c>
      <c r="C1173" s="51"/>
      <c r="D1173" s="51">
        <f>VLOOKUP(A1173,'[1]L02'!$A$6:$C$1327,3,0)</f>
        <v>0</v>
      </c>
      <c r="E1173" s="51"/>
    </row>
    <row r="1174" spans="1:5">
      <c r="A1174" s="54">
        <v>2220106</v>
      </c>
      <c r="B1174" s="201" t="s">
        <v>960</v>
      </c>
      <c r="C1174" s="51"/>
      <c r="D1174" s="51">
        <f>VLOOKUP(A1174,'[1]L02'!$A$6:$C$1327,3,0)</f>
        <v>0</v>
      </c>
      <c r="E1174" s="51"/>
    </row>
    <row r="1175" spans="1:5">
      <c r="A1175" s="54">
        <v>2220107</v>
      </c>
      <c r="B1175" s="201" t="s">
        <v>961</v>
      </c>
      <c r="C1175" s="51"/>
      <c r="D1175" s="51">
        <f>VLOOKUP(A1175,'[1]L02'!$A$6:$C$1327,3,0)</f>
        <v>0</v>
      </c>
      <c r="E1175" s="51"/>
    </row>
    <row r="1176" spans="1:5">
      <c r="A1176" s="54">
        <v>2220112</v>
      </c>
      <c r="B1176" s="201" t="s">
        <v>962</v>
      </c>
      <c r="C1176" s="51"/>
      <c r="D1176" s="51">
        <f>VLOOKUP(A1176,'[1]L02'!$A$6:$C$1327,3,0)</f>
        <v>0</v>
      </c>
      <c r="E1176" s="51"/>
    </row>
    <row r="1177" spans="1:5">
      <c r="A1177" s="54">
        <v>2220113</v>
      </c>
      <c r="B1177" s="201" t="s">
        <v>963</v>
      </c>
      <c r="C1177" s="51"/>
      <c r="D1177" s="51">
        <f>VLOOKUP(A1177,'[1]L02'!$A$6:$C$1327,3,0)</f>
        <v>0</v>
      </c>
      <c r="E1177" s="51"/>
    </row>
    <row r="1178" spans="1:5">
      <c r="A1178" s="54">
        <v>2220114</v>
      </c>
      <c r="B1178" s="201" t="s">
        <v>964</v>
      </c>
      <c r="C1178" s="51"/>
      <c r="D1178" s="51">
        <f>VLOOKUP(A1178,'[1]L02'!$A$6:$C$1327,3,0)</f>
        <v>0</v>
      </c>
      <c r="E1178" s="51"/>
    </row>
    <row r="1179" spans="1:5">
      <c r="A1179" s="54">
        <v>2220115</v>
      </c>
      <c r="B1179" s="201" t="s">
        <v>965</v>
      </c>
      <c r="C1179" s="51"/>
      <c r="D1179" s="51">
        <f>VLOOKUP(A1179,'[1]L02'!$A$6:$C$1327,3,0)</f>
        <v>0</v>
      </c>
      <c r="E1179" s="51">
        <v>269</v>
      </c>
    </row>
    <row r="1180" spans="1:5">
      <c r="A1180" s="54">
        <v>2220118</v>
      </c>
      <c r="B1180" s="201" t="s">
        <v>966</v>
      </c>
      <c r="C1180" s="51"/>
      <c r="D1180" s="51">
        <f>VLOOKUP(A1180,'[1]L02'!$A$6:$C$1327,3,0)</f>
        <v>0</v>
      </c>
      <c r="E1180" s="51"/>
    </row>
    <row r="1181" spans="1:5">
      <c r="A1181" s="54">
        <v>2220119</v>
      </c>
      <c r="B1181" s="201" t="s">
        <v>967</v>
      </c>
      <c r="C1181" s="51"/>
      <c r="D1181" s="51">
        <f>VLOOKUP(A1181,'[1]L02'!$A$6:$C$1327,3,0)</f>
        <v>0</v>
      </c>
      <c r="E1181" s="51"/>
    </row>
    <row r="1182" spans="1:5">
      <c r="A1182" s="54">
        <v>2220120</v>
      </c>
      <c r="B1182" s="201" t="s">
        <v>968</v>
      </c>
      <c r="C1182" s="51"/>
      <c r="D1182" s="51">
        <f>VLOOKUP(A1182,'[1]L02'!$A$6:$C$1327,3,0)</f>
        <v>0</v>
      </c>
      <c r="E1182" s="51"/>
    </row>
    <row r="1183" spans="1:5">
      <c r="A1183" s="54">
        <v>2220121</v>
      </c>
      <c r="B1183" s="201" t="s">
        <v>969</v>
      </c>
      <c r="C1183" s="51"/>
      <c r="D1183" s="51">
        <f>VLOOKUP(A1183,'[1]L02'!$A$6:$C$1327,3,0)</f>
        <v>0</v>
      </c>
      <c r="E1183" s="51"/>
    </row>
    <row r="1184" spans="1:5">
      <c r="A1184" s="54">
        <v>2220150</v>
      </c>
      <c r="B1184" s="201" t="s">
        <v>74</v>
      </c>
      <c r="C1184" s="51"/>
      <c r="D1184" s="51">
        <f>VLOOKUP(A1184,'[1]L02'!$A$6:$C$1327,3,0)</f>
        <v>0</v>
      </c>
      <c r="E1184" s="51"/>
    </row>
    <row r="1185" spans="1:5">
      <c r="A1185" s="54">
        <v>2220199</v>
      </c>
      <c r="B1185" s="201" t="s">
        <v>970</v>
      </c>
      <c r="C1185" s="51">
        <v>2</v>
      </c>
      <c r="D1185" s="51">
        <f>VLOOKUP(A1185,'[1]L02'!$A$6:$C$1327,3,0)</f>
        <v>352</v>
      </c>
      <c r="E1185" s="51">
        <v>90</v>
      </c>
    </row>
    <row r="1186" s="68" customFormat="1" spans="1:5">
      <c r="A1186" s="54">
        <v>22203</v>
      </c>
      <c r="B1186" s="201" t="s">
        <v>971</v>
      </c>
      <c r="C1186" s="51">
        <f>SUM(C1187:C1191)</f>
        <v>0</v>
      </c>
      <c r="D1186" s="51">
        <f>SUM(D1187:D1191)</f>
        <v>0</v>
      </c>
      <c r="E1186" s="51">
        <f>SUM(E1187:E1191)</f>
        <v>0</v>
      </c>
    </row>
    <row r="1187" spans="1:5">
      <c r="A1187" s="54">
        <v>2220301</v>
      </c>
      <c r="B1187" s="201" t="s">
        <v>972</v>
      </c>
      <c r="C1187" s="51"/>
      <c r="D1187" s="51">
        <f>VLOOKUP(A1187,'[1]L02'!$A$6:$C$1327,3,0)</f>
        <v>0</v>
      </c>
      <c r="E1187" s="51"/>
    </row>
    <row r="1188" spans="1:5">
      <c r="A1188" s="54">
        <v>2220303</v>
      </c>
      <c r="B1188" s="201" t="s">
        <v>973</v>
      </c>
      <c r="C1188" s="51"/>
      <c r="D1188" s="51">
        <f>VLOOKUP(A1188,'[1]L02'!$A$6:$C$1327,3,0)</f>
        <v>0</v>
      </c>
      <c r="E1188" s="51"/>
    </row>
    <row r="1189" spans="1:5">
      <c r="A1189" s="54">
        <v>2220304</v>
      </c>
      <c r="B1189" s="201" t="s">
        <v>974</v>
      </c>
      <c r="C1189" s="51"/>
      <c r="D1189" s="51">
        <f>VLOOKUP(A1189,'[1]L02'!$A$6:$C$1327,3,0)</f>
        <v>0</v>
      </c>
      <c r="E1189" s="51"/>
    </row>
    <row r="1190" spans="1:5">
      <c r="A1190" s="54">
        <v>2220305</v>
      </c>
      <c r="B1190" s="201" t="s">
        <v>975</v>
      </c>
      <c r="C1190" s="51"/>
      <c r="D1190" s="51">
        <f>VLOOKUP(A1190,'[1]L02'!$A$6:$C$1327,3,0)</f>
        <v>0</v>
      </c>
      <c r="E1190" s="51"/>
    </row>
    <row r="1191" spans="1:5">
      <c r="A1191" s="54">
        <v>2220399</v>
      </c>
      <c r="B1191" s="201" t="s">
        <v>976</v>
      </c>
      <c r="C1191" s="51"/>
      <c r="D1191" s="51">
        <f>VLOOKUP(A1191,'[1]L02'!$A$6:$C$1327,3,0)</f>
        <v>0</v>
      </c>
      <c r="E1191" s="51"/>
    </row>
    <row r="1192" s="68" customFormat="1" spans="1:5">
      <c r="A1192" s="54">
        <v>22204</v>
      </c>
      <c r="B1192" s="201" t="s">
        <v>977</v>
      </c>
      <c r="C1192" s="51">
        <f>SUM(C1193:C1197)</f>
        <v>427</v>
      </c>
      <c r="D1192" s="51">
        <f>SUM(D1193:D1197)</f>
        <v>0</v>
      </c>
      <c r="E1192" s="51">
        <f>SUM(E1193:E1197)</f>
        <v>2140</v>
      </c>
    </row>
    <row r="1193" spans="1:5">
      <c r="A1193" s="54">
        <v>2220401</v>
      </c>
      <c r="B1193" s="201" t="s">
        <v>978</v>
      </c>
      <c r="C1193" s="51"/>
      <c r="D1193" s="51">
        <f>VLOOKUP(A1193,'[1]L02'!$A$6:$C$1327,3,0)</f>
        <v>0</v>
      </c>
      <c r="E1193" s="51"/>
    </row>
    <row r="1194" spans="1:5">
      <c r="A1194" s="54">
        <v>2220402</v>
      </c>
      <c r="B1194" s="201" t="s">
        <v>979</v>
      </c>
      <c r="C1194" s="51"/>
      <c r="D1194" s="51">
        <f>VLOOKUP(A1194,'[1]L02'!$A$6:$C$1327,3,0)</f>
        <v>0</v>
      </c>
      <c r="E1194" s="51"/>
    </row>
    <row r="1195" spans="1:5">
      <c r="A1195" s="54">
        <v>2220403</v>
      </c>
      <c r="B1195" s="201" t="s">
        <v>980</v>
      </c>
      <c r="C1195" s="51"/>
      <c r="D1195" s="51">
        <f>VLOOKUP(A1195,'[1]L02'!$A$6:$C$1327,3,0)</f>
        <v>0</v>
      </c>
      <c r="E1195" s="51"/>
    </row>
    <row r="1196" spans="1:5">
      <c r="A1196" s="54">
        <v>2220404</v>
      </c>
      <c r="B1196" s="201" t="s">
        <v>981</v>
      </c>
      <c r="C1196" s="51"/>
      <c r="D1196" s="51">
        <f>VLOOKUP(A1196,'[1]L02'!$A$6:$C$1327,3,0)</f>
        <v>0</v>
      </c>
      <c r="E1196" s="51"/>
    </row>
    <row r="1197" spans="1:5">
      <c r="A1197" s="54">
        <v>2220499</v>
      </c>
      <c r="B1197" s="201" t="s">
        <v>982</v>
      </c>
      <c r="C1197" s="51">
        <v>427</v>
      </c>
      <c r="D1197" s="51">
        <f>VLOOKUP(A1197,'[1]L02'!$A$6:$C$1327,3,0)</f>
        <v>0</v>
      </c>
      <c r="E1197" s="51">
        <v>2140</v>
      </c>
    </row>
    <row r="1198" s="68" customFormat="1" spans="1:5">
      <c r="A1198" s="54">
        <v>22205</v>
      </c>
      <c r="B1198" s="201" t="s">
        <v>983</v>
      </c>
      <c r="C1198" s="51">
        <f>SUM(C1199:C1210)</f>
        <v>0</v>
      </c>
      <c r="D1198" s="51">
        <f>SUM(D1199:D1210)</f>
        <v>0</v>
      </c>
      <c r="E1198" s="51">
        <f>SUM(E1199:E1210)</f>
        <v>0</v>
      </c>
    </row>
    <row r="1199" spans="1:5">
      <c r="A1199" s="54">
        <v>2220501</v>
      </c>
      <c r="B1199" s="201" t="s">
        <v>984</v>
      </c>
      <c r="C1199" s="51"/>
      <c r="D1199" s="51">
        <f>VLOOKUP(A1199,'[1]L02'!$A$6:$C$1327,3,0)</f>
        <v>0</v>
      </c>
      <c r="E1199" s="51"/>
    </row>
    <row r="1200" spans="1:5">
      <c r="A1200" s="54">
        <v>2220502</v>
      </c>
      <c r="B1200" s="201" t="s">
        <v>985</v>
      </c>
      <c r="C1200" s="51"/>
      <c r="D1200" s="51">
        <f>VLOOKUP(A1200,'[1]L02'!$A$6:$C$1327,3,0)</f>
        <v>0</v>
      </c>
      <c r="E1200" s="51"/>
    </row>
    <row r="1201" spans="1:5">
      <c r="A1201" s="54">
        <v>2220503</v>
      </c>
      <c r="B1201" s="201" t="s">
        <v>986</v>
      </c>
      <c r="C1201" s="51"/>
      <c r="D1201" s="51">
        <f>VLOOKUP(A1201,'[1]L02'!$A$6:$C$1327,3,0)</f>
        <v>0</v>
      </c>
      <c r="E1201" s="51"/>
    </row>
    <row r="1202" spans="1:5">
      <c r="A1202" s="54">
        <v>2220504</v>
      </c>
      <c r="B1202" s="201" t="s">
        <v>987</v>
      </c>
      <c r="C1202" s="51"/>
      <c r="D1202" s="51">
        <f>VLOOKUP(A1202,'[1]L02'!$A$6:$C$1327,3,0)</f>
        <v>0</v>
      </c>
      <c r="E1202" s="51"/>
    </row>
    <row r="1203" spans="1:5">
      <c r="A1203" s="54">
        <v>2220505</v>
      </c>
      <c r="B1203" s="201" t="s">
        <v>988</v>
      </c>
      <c r="C1203" s="51"/>
      <c r="D1203" s="51">
        <f>VLOOKUP(A1203,'[1]L02'!$A$6:$C$1327,3,0)</f>
        <v>0</v>
      </c>
      <c r="E1203" s="51"/>
    </row>
    <row r="1204" spans="1:5">
      <c r="A1204" s="54">
        <v>2220506</v>
      </c>
      <c r="B1204" s="201" t="s">
        <v>989</v>
      </c>
      <c r="C1204" s="51"/>
      <c r="D1204" s="51">
        <f>VLOOKUP(A1204,'[1]L02'!$A$6:$C$1327,3,0)</f>
        <v>0</v>
      </c>
      <c r="E1204" s="51"/>
    </row>
    <row r="1205" spans="1:5">
      <c r="A1205" s="54">
        <v>2220507</v>
      </c>
      <c r="B1205" s="201" t="s">
        <v>990</v>
      </c>
      <c r="C1205" s="51"/>
      <c r="D1205" s="51">
        <f>VLOOKUP(A1205,'[1]L02'!$A$6:$C$1327,3,0)</f>
        <v>0</v>
      </c>
      <c r="E1205" s="51"/>
    </row>
    <row r="1206" spans="1:5">
      <c r="A1206" s="54">
        <v>2220508</v>
      </c>
      <c r="B1206" s="201" t="s">
        <v>991</v>
      </c>
      <c r="C1206" s="51"/>
      <c r="D1206" s="51">
        <f>VLOOKUP(A1206,'[1]L02'!$A$6:$C$1327,3,0)</f>
        <v>0</v>
      </c>
      <c r="E1206" s="51"/>
    </row>
    <row r="1207" spans="1:5">
      <c r="A1207" s="54">
        <v>2220509</v>
      </c>
      <c r="B1207" s="201" t="s">
        <v>992</v>
      </c>
      <c r="C1207" s="51"/>
      <c r="D1207" s="51">
        <f>VLOOKUP(A1207,'[1]L02'!$A$6:$C$1327,3,0)</f>
        <v>0</v>
      </c>
      <c r="E1207" s="51"/>
    </row>
    <row r="1208" spans="1:5">
      <c r="A1208" s="54">
        <v>2220510</v>
      </c>
      <c r="B1208" s="201" t="s">
        <v>993</v>
      </c>
      <c r="C1208" s="51"/>
      <c r="D1208" s="51">
        <f>VLOOKUP(A1208,'[1]L02'!$A$6:$C$1327,3,0)</f>
        <v>0</v>
      </c>
      <c r="E1208" s="51"/>
    </row>
    <row r="1209" spans="1:5">
      <c r="A1209" s="54">
        <v>2220511</v>
      </c>
      <c r="B1209" s="201" t="s">
        <v>994</v>
      </c>
      <c r="C1209" s="51"/>
      <c r="D1209" s="51">
        <f>VLOOKUP(A1209,'[1]L02'!$A$6:$C$1327,3,0)</f>
        <v>0</v>
      </c>
      <c r="E1209" s="51"/>
    </row>
    <row r="1210" spans="1:5">
      <c r="A1210" s="54">
        <v>2220599</v>
      </c>
      <c r="B1210" s="201" t="s">
        <v>995</v>
      </c>
      <c r="C1210" s="51"/>
      <c r="D1210" s="51">
        <f>VLOOKUP(A1210,'[1]L02'!$A$6:$C$1327,3,0)</f>
        <v>0</v>
      </c>
      <c r="E1210" s="51"/>
    </row>
    <row r="1211" s="68" customFormat="1" spans="1:5">
      <c r="A1211" s="54">
        <v>224</v>
      </c>
      <c r="B1211" s="201" t="s">
        <v>996</v>
      </c>
      <c r="C1211" s="51">
        <f>SUM(C1212:C1259)/2</f>
        <v>3533</v>
      </c>
      <c r="D1211" s="51">
        <f>SUM(D1212:D1259)/2</f>
        <v>1473</v>
      </c>
      <c r="E1211" s="51">
        <f>SUM(E1212:E1259)/2</f>
        <v>995</v>
      </c>
    </row>
    <row r="1212" s="68" customFormat="1" spans="1:5">
      <c r="A1212" s="54">
        <v>22401</v>
      </c>
      <c r="B1212" s="201" t="s">
        <v>997</v>
      </c>
      <c r="C1212" s="51">
        <f>SUM(C1213:C1222)</f>
        <v>179</v>
      </c>
      <c r="D1212" s="51">
        <f>SUM(D1213:D1222)</f>
        <v>462</v>
      </c>
      <c r="E1212" s="51">
        <f>SUM(E1213:E1222)</f>
        <v>487</v>
      </c>
    </row>
    <row r="1213" spans="1:5">
      <c r="A1213" s="54">
        <v>2240101</v>
      </c>
      <c r="B1213" s="201" t="s">
        <v>65</v>
      </c>
      <c r="C1213" s="51">
        <v>179</v>
      </c>
      <c r="D1213" s="51">
        <f>VLOOKUP(A1213,'[1]L02'!$A$6:$C$1327,3,0)</f>
        <v>462</v>
      </c>
      <c r="E1213" s="51">
        <v>433</v>
      </c>
    </row>
    <row r="1214" spans="1:5">
      <c r="A1214" s="54">
        <v>2240102</v>
      </c>
      <c r="B1214" s="201" t="s">
        <v>66</v>
      </c>
      <c r="C1214" s="51"/>
      <c r="D1214" s="51">
        <f>VLOOKUP(A1214,'[1]L02'!$A$6:$C$1327,3,0)</f>
        <v>0</v>
      </c>
      <c r="E1214" s="51"/>
    </row>
    <row r="1215" spans="1:5">
      <c r="A1215" s="54">
        <v>2240103</v>
      </c>
      <c r="B1215" s="201" t="s">
        <v>67</v>
      </c>
      <c r="C1215" s="51"/>
      <c r="D1215" s="51">
        <f>VLOOKUP(A1215,'[1]L02'!$A$6:$C$1327,3,0)</f>
        <v>0</v>
      </c>
      <c r="E1215" s="51"/>
    </row>
    <row r="1216" spans="1:5">
      <c r="A1216" s="54">
        <v>2240104</v>
      </c>
      <c r="B1216" s="201" t="s">
        <v>998</v>
      </c>
      <c r="C1216" s="51"/>
      <c r="D1216" s="51">
        <f>VLOOKUP(A1216,'[1]L02'!$A$6:$C$1327,3,0)</f>
        <v>0</v>
      </c>
      <c r="E1216" s="51"/>
    </row>
    <row r="1217" spans="1:5">
      <c r="A1217" s="54">
        <v>2240105</v>
      </c>
      <c r="B1217" s="201" t="s">
        <v>999</v>
      </c>
      <c r="C1217" s="51"/>
      <c r="D1217" s="51">
        <f>VLOOKUP(A1217,'[1]L02'!$A$6:$C$1327,3,0)</f>
        <v>0</v>
      </c>
      <c r="E1217" s="51"/>
    </row>
    <row r="1218" spans="1:5">
      <c r="A1218" s="54">
        <v>2240106</v>
      </c>
      <c r="B1218" s="201" t="s">
        <v>1000</v>
      </c>
      <c r="C1218" s="51"/>
      <c r="D1218" s="51">
        <f>VLOOKUP(A1218,'[1]L02'!$A$6:$C$1327,3,0)</f>
        <v>0</v>
      </c>
      <c r="E1218" s="51"/>
    </row>
    <row r="1219" spans="1:5">
      <c r="A1219" s="54">
        <v>2240108</v>
      </c>
      <c r="B1219" s="201" t="s">
        <v>1001</v>
      </c>
      <c r="C1219" s="51"/>
      <c r="D1219" s="51">
        <f>VLOOKUP(A1219,'[1]L02'!$A$6:$C$1327,3,0)</f>
        <v>0</v>
      </c>
      <c r="E1219" s="51"/>
    </row>
    <row r="1220" spans="1:5">
      <c r="A1220" s="54">
        <v>2240109</v>
      </c>
      <c r="B1220" s="201" t="s">
        <v>1002</v>
      </c>
      <c r="C1220" s="51"/>
      <c r="D1220" s="51">
        <f>VLOOKUP(A1220,'[1]L02'!$A$6:$C$1327,3,0)</f>
        <v>0</v>
      </c>
      <c r="E1220" s="51"/>
    </row>
    <row r="1221" spans="1:5">
      <c r="A1221" s="54">
        <v>2240150</v>
      </c>
      <c r="B1221" s="201" t="s">
        <v>74</v>
      </c>
      <c r="C1221" s="51"/>
      <c r="D1221" s="51">
        <f>VLOOKUP(A1221,'[1]L02'!$A$6:$C$1327,3,0)</f>
        <v>0</v>
      </c>
      <c r="E1221" s="51"/>
    </row>
    <row r="1222" spans="1:5">
      <c r="A1222" s="54">
        <v>2240199</v>
      </c>
      <c r="B1222" s="201" t="s">
        <v>1003</v>
      </c>
      <c r="C1222" s="51"/>
      <c r="D1222" s="51">
        <f>VLOOKUP(A1222,'[1]L02'!$A$6:$C$1327,3,0)</f>
        <v>0</v>
      </c>
      <c r="E1222" s="51">
        <v>54</v>
      </c>
    </row>
    <row r="1223" s="68" customFormat="1" spans="1:5">
      <c r="A1223" s="54">
        <v>22402</v>
      </c>
      <c r="B1223" s="201" t="s">
        <v>1004</v>
      </c>
      <c r="C1223" s="51">
        <f>SUM(C1224:C1228)</f>
        <v>400</v>
      </c>
      <c r="D1223" s="51">
        <f>SUM(D1224:D1228)</f>
        <v>1011</v>
      </c>
      <c r="E1223" s="51">
        <f>SUM(E1224:E1228)</f>
        <v>508</v>
      </c>
    </row>
    <row r="1224" spans="1:5">
      <c r="A1224" s="54">
        <v>2240201</v>
      </c>
      <c r="B1224" s="201" t="s">
        <v>65</v>
      </c>
      <c r="C1224" s="51">
        <v>400</v>
      </c>
      <c r="D1224" s="51">
        <f>VLOOKUP(A1224,'[1]L02'!$A$6:$C$1327,3,0)</f>
        <v>200</v>
      </c>
      <c r="E1224" s="51">
        <v>360</v>
      </c>
    </row>
    <row r="1225" spans="1:5">
      <c r="A1225" s="54">
        <v>2240202</v>
      </c>
      <c r="B1225" s="201" t="s">
        <v>66</v>
      </c>
      <c r="C1225" s="51"/>
      <c r="D1225" s="51">
        <f>VLOOKUP(A1225,'[1]L02'!$A$6:$C$1327,3,0)</f>
        <v>0</v>
      </c>
      <c r="E1225" s="51"/>
    </row>
    <row r="1226" spans="1:5">
      <c r="A1226" s="54">
        <v>2240203</v>
      </c>
      <c r="B1226" s="201" t="s">
        <v>67</v>
      </c>
      <c r="C1226" s="51"/>
      <c r="D1226" s="51">
        <f>VLOOKUP(A1226,'[1]L02'!$A$6:$C$1327,3,0)</f>
        <v>0</v>
      </c>
      <c r="E1226" s="51"/>
    </row>
    <row r="1227" spans="1:5">
      <c r="A1227" s="54">
        <v>2240204</v>
      </c>
      <c r="B1227" s="201" t="s">
        <v>1005</v>
      </c>
      <c r="C1227" s="51"/>
      <c r="D1227" s="51">
        <f>VLOOKUP(A1227,'[1]L02'!$A$6:$C$1327,3,0)</f>
        <v>0</v>
      </c>
      <c r="E1227" s="51"/>
    </row>
    <row r="1228" spans="1:5">
      <c r="A1228" s="54">
        <v>2240299</v>
      </c>
      <c r="B1228" s="201" t="s">
        <v>1006</v>
      </c>
      <c r="C1228" s="51"/>
      <c r="D1228" s="51">
        <f>VLOOKUP(A1228,'[1]L02'!$A$6:$C$1327,3,0)</f>
        <v>811</v>
      </c>
      <c r="E1228" s="51">
        <v>148</v>
      </c>
    </row>
    <row r="1229" s="68" customFormat="1" spans="1:5">
      <c r="A1229" s="54">
        <v>22404</v>
      </c>
      <c r="B1229" s="201" t="s">
        <v>1007</v>
      </c>
      <c r="C1229" s="51">
        <f>SUM(C1230:C1236)</f>
        <v>0</v>
      </c>
      <c r="D1229" s="51">
        <f>SUM(D1230:D1236)</f>
        <v>0</v>
      </c>
      <c r="E1229" s="51">
        <f>SUM(E1230:E1236)</f>
        <v>0</v>
      </c>
    </row>
    <row r="1230" spans="1:5">
      <c r="A1230" s="54">
        <v>2240401</v>
      </c>
      <c r="B1230" s="201" t="s">
        <v>65</v>
      </c>
      <c r="C1230" s="51"/>
      <c r="D1230" s="51">
        <f>VLOOKUP(A1230,'[1]L02'!$A$6:$C$1327,3,0)</f>
        <v>0</v>
      </c>
      <c r="E1230" s="51"/>
    </row>
    <row r="1231" spans="1:5">
      <c r="A1231" s="54">
        <v>2240402</v>
      </c>
      <c r="B1231" s="201" t="s">
        <v>66</v>
      </c>
      <c r="C1231" s="51"/>
      <c r="D1231" s="51">
        <f>VLOOKUP(A1231,'[1]L02'!$A$6:$C$1327,3,0)</f>
        <v>0</v>
      </c>
      <c r="E1231" s="51"/>
    </row>
    <row r="1232" spans="1:5">
      <c r="A1232" s="54">
        <v>2240403</v>
      </c>
      <c r="B1232" s="201" t="s">
        <v>67</v>
      </c>
      <c r="C1232" s="51"/>
      <c r="D1232" s="51">
        <f>VLOOKUP(A1232,'[1]L02'!$A$6:$C$1327,3,0)</f>
        <v>0</v>
      </c>
      <c r="E1232" s="51"/>
    </row>
    <row r="1233" spans="1:5">
      <c r="A1233" s="54">
        <v>2240404</v>
      </c>
      <c r="B1233" s="201" t="s">
        <v>1008</v>
      </c>
      <c r="C1233" s="51"/>
      <c r="D1233" s="51">
        <f>VLOOKUP(A1233,'[1]L02'!$A$6:$C$1327,3,0)</f>
        <v>0</v>
      </c>
      <c r="E1233" s="51"/>
    </row>
    <row r="1234" spans="1:5">
      <c r="A1234" s="54">
        <v>2240405</v>
      </c>
      <c r="B1234" s="201" t="s">
        <v>1009</v>
      </c>
      <c r="C1234" s="51"/>
      <c r="D1234" s="51">
        <f>VLOOKUP(A1234,'[1]L02'!$A$6:$C$1327,3,0)</f>
        <v>0</v>
      </c>
      <c r="E1234" s="51"/>
    </row>
    <row r="1235" spans="1:5">
      <c r="A1235" s="54">
        <v>2240450</v>
      </c>
      <c r="B1235" s="201" t="s">
        <v>74</v>
      </c>
      <c r="C1235" s="51"/>
      <c r="D1235" s="51">
        <f>VLOOKUP(A1235,'[1]L02'!$A$6:$C$1327,3,0)</f>
        <v>0</v>
      </c>
      <c r="E1235" s="51"/>
    </row>
    <row r="1236" spans="1:5">
      <c r="A1236" s="54">
        <v>2240499</v>
      </c>
      <c r="B1236" s="201" t="s">
        <v>1010</v>
      </c>
      <c r="C1236" s="51"/>
      <c r="D1236" s="51">
        <f>VLOOKUP(A1236,'[1]L02'!$A$6:$C$1327,3,0)</f>
        <v>0</v>
      </c>
      <c r="E1236" s="51"/>
    </row>
    <row r="1237" s="68" customFormat="1" spans="1:5">
      <c r="A1237" s="54">
        <v>22405</v>
      </c>
      <c r="B1237" s="201" t="s">
        <v>1011</v>
      </c>
      <c r="C1237" s="51">
        <f>SUM(C1238:C1249)</f>
        <v>0</v>
      </c>
      <c r="D1237" s="51">
        <f>SUM(D1238:D1249)</f>
        <v>0</v>
      </c>
      <c r="E1237" s="51">
        <f>SUM(E1238:E1249)</f>
        <v>0</v>
      </c>
    </row>
    <row r="1238" spans="1:5">
      <c r="A1238" s="54">
        <v>2240501</v>
      </c>
      <c r="B1238" s="201" t="s">
        <v>65</v>
      </c>
      <c r="C1238" s="51"/>
      <c r="D1238" s="51">
        <f>VLOOKUP(A1238,'[1]L02'!$A$6:$C$1327,3,0)</f>
        <v>0</v>
      </c>
      <c r="E1238" s="51"/>
    </row>
    <row r="1239" spans="1:5">
      <c r="A1239" s="54">
        <v>2240502</v>
      </c>
      <c r="B1239" s="201" t="s">
        <v>66</v>
      </c>
      <c r="C1239" s="51"/>
      <c r="D1239" s="51">
        <f>VLOOKUP(A1239,'[1]L02'!$A$6:$C$1327,3,0)</f>
        <v>0</v>
      </c>
      <c r="E1239" s="51"/>
    </row>
    <row r="1240" spans="1:5">
      <c r="A1240" s="54">
        <v>2240503</v>
      </c>
      <c r="B1240" s="201" t="s">
        <v>67</v>
      </c>
      <c r="C1240" s="51"/>
      <c r="D1240" s="51">
        <f>VLOOKUP(A1240,'[1]L02'!$A$6:$C$1327,3,0)</f>
        <v>0</v>
      </c>
      <c r="E1240" s="51"/>
    </row>
    <row r="1241" spans="1:5">
      <c r="A1241" s="54">
        <v>2240504</v>
      </c>
      <c r="B1241" s="201" t="s">
        <v>1012</v>
      </c>
      <c r="C1241" s="51"/>
      <c r="D1241" s="51">
        <f>VLOOKUP(A1241,'[1]L02'!$A$6:$C$1327,3,0)</f>
        <v>0</v>
      </c>
      <c r="E1241" s="51"/>
    </row>
    <row r="1242" spans="1:5">
      <c r="A1242" s="54">
        <v>2240505</v>
      </c>
      <c r="B1242" s="201" t="s">
        <v>1013</v>
      </c>
      <c r="C1242" s="51"/>
      <c r="D1242" s="51">
        <f>VLOOKUP(A1242,'[1]L02'!$A$6:$C$1327,3,0)</f>
        <v>0</v>
      </c>
      <c r="E1242" s="51"/>
    </row>
    <row r="1243" spans="1:5">
      <c r="A1243" s="54">
        <v>2240506</v>
      </c>
      <c r="B1243" s="201" t="s">
        <v>1014</v>
      </c>
      <c r="C1243" s="51"/>
      <c r="D1243" s="51">
        <f>VLOOKUP(A1243,'[1]L02'!$A$6:$C$1327,3,0)</f>
        <v>0</v>
      </c>
      <c r="E1243" s="51"/>
    </row>
    <row r="1244" spans="1:5">
      <c r="A1244" s="54">
        <v>2240507</v>
      </c>
      <c r="B1244" s="201" t="s">
        <v>1015</v>
      </c>
      <c r="C1244" s="51"/>
      <c r="D1244" s="51">
        <f>VLOOKUP(A1244,'[1]L02'!$A$6:$C$1327,3,0)</f>
        <v>0</v>
      </c>
      <c r="E1244" s="51"/>
    </row>
    <row r="1245" spans="1:5">
      <c r="A1245" s="54">
        <v>2240508</v>
      </c>
      <c r="B1245" s="201" t="s">
        <v>1016</v>
      </c>
      <c r="C1245" s="51"/>
      <c r="D1245" s="51">
        <f>VLOOKUP(A1245,'[1]L02'!$A$6:$C$1327,3,0)</f>
        <v>0</v>
      </c>
      <c r="E1245" s="51"/>
    </row>
    <row r="1246" spans="1:5">
      <c r="A1246" s="54">
        <v>2240509</v>
      </c>
      <c r="B1246" s="201" t="s">
        <v>1017</v>
      </c>
      <c r="C1246" s="51"/>
      <c r="D1246" s="51">
        <f>VLOOKUP(A1246,'[1]L02'!$A$6:$C$1327,3,0)</f>
        <v>0</v>
      </c>
      <c r="E1246" s="51"/>
    </row>
    <row r="1247" spans="1:5">
      <c r="A1247" s="54">
        <v>2240510</v>
      </c>
      <c r="B1247" s="201" t="s">
        <v>1018</v>
      </c>
      <c r="C1247" s="51"/>
      <c r="D1247" s="51">
        <f>VLOOKUP(A1247,'[1]L02'!$A$6:$C$1327,3,0)</f>
        <v>0</v>
      </c>
      <c r="E1247" s="51"/>
    </row>
    <row r="1248" spans="1:5">
      <c r="A1248" s="54">
        <v>2240550</v>
      </c>
      <c r="B1248" s="201" t="s">
        <v>1019</v>
      </c>
      <c r="C1248" s="51"/>
      <c r="D1248" s="51">
        <f>VLOOKUP(A1248,'[1]L02'!$A$6:$C$1327,3,0)</f>
        <v>0</v>
      </c>
      <c r="E1248" s="51"/>
    </row>
    <row r="1249" spans="1:5">
      <c r="A1249" s="54">
        <v>2240599</v>
      </c>
      <c r="B1249" s="201" t="s">
        <v>1020</v>
      </c>
      <c r="C1249" s="51"/>
      <c r="D1249" s="51">
        <f>VLOOKUP(A1249,'[1]L02'!$A$6:$C$1327,3,0)</f>
        <v>0</v>
      </c>
      <c r="E1249" s="51"/>
    </row>
    <row r="1250" s="68" customFormat="1" spans="1:5">
      <c r="A1250" s="54">
        <v>22406</v>
      </c>
      <c r="B1250" s="201" t="s">
        <v>1021</v>
      </c>
      <c r="C1250" s="51">
        <f>SUM(C1251:C1253)</f>
        <v>178</v>
      </c>
      <c r="D1250" s="51">
        <f>SUM(D1251:D1253)</f>
        <v>0</v>
      </c>
      <c r="E1250" s="51">
        <f>SUM(E1251:E1253)</f>
        <v>0</v>
      </c>
    </row>
    <row r="1251" spans="1:5">
      <c r="A1251" s="54">
        <v>2240601</v>
      </c>
      <c r="B1251" s="201" t="s">
        <v>1022</v>
      </c>
      <c r="C1251" s="51">
        <v>178</v>
      </c>
      <c r="D1251" s="51">
        <f>VLOOKUP(A1251,'[1]L02'!$A$6:$C$1327,3,0)</f>
        <v>0</v>
      </c>
      <c r="E1251" s="51"/>
    </row>
    <row r="1252" spans="1:5">
      <c r="A1252" s="54">
        <v>2240602</v>
      </c>
      <c r="B1252" s="201" t="s">
        <v>1023</v>
      </c>
      <c r="C1252" s="51"/>
      <c r="D1252" s="51">
        <f>VLOOKUP(A1252,'[1]L02'!$A$6:$C$1327,3,0)</f>
        <v>0</v>
      </c>
      <c r="E1252" s="51"/>
    </row>
    <row r="1253" spans="1:5">
      <c r="A1253" s="54">
        <v>2240699</v>
      </c>
      <c r="B1253" s="201" t="s">
        <v>1024</v>
      </c>
      <c r="C1253" s="51"/>
      <c r="D1253" s="51">
        <f>VLOOKUP(A1253,'[1]L02'!$A$6:$C$1327,3,0)</f>
        <v>0</v>
      </c>
      <c r="E1253" s="51"/>
    </row>
    <row r="1254" s="68" customFormat="1" spans="1:5">
      <c r="A1254" s="54">
        <v>22407</v>
      </c>
      <c r="B1254" s="201" t="s">
        <v>1025</v>
      </c>
      <c r="C1254" s="51">
        <f>SUM(C1255:C1257)</f>
        <v>0</v>
      </c>
      <c r="D1254" s="51">
        <f>SUM(D1255:D1257)</f>
        <v>0</v>
      </c>
      <c r="E1254" s="51">
        <f>SUM(E1255:E1257)</f>
        <v>0</v>
      </c>
    </row>
    <row r="1255" spans="1:5">
      <c r="A1255" s="54">
        <v>2240703</v>
      </c>
      <c r="B1255" s="201" t="s">
        <v>1026</v>
      </c>
      <c r="C1255" s="51"/>
      <c r="D1255" s="51">
        <f>VLOOKUP(A1255,'[1]L02'!$A$6:$C$1327,3,0)</f>
        <v>0</v>
      </c>
      <c r="E1255" s="51"/>
    </row>
    <row r="1256" spans="1:5">
      <c r="A1256" s="54">
        <v>2240704</v>
      </c>
      <c r="B1256" s="201" t="s">
        <v>1027</v>
      </c>
      <c r="C1256" s="51"/>
      <c r="D1256" s="51">
        <f>VLOOKUP(A1256,'[1]L02'!$A$6:$C$1327,3,0)</f>
        <v>0</v>
      </c>
      <c r="E1256" s="51"/>
    </row>
    <row r="1257" spans="1:5">
      <c r="A1257" s="54">
        <v>2240799</v>
      </c>
      <c r="B1257" s="201" t="s">
        <v>1028</v>
      </c>
      <c r="C1257" s="51"/>
      <c r="D1257" s="51">
        <f>VLOOKUP(A1257,'[1]L02'!$A$6:$C$1327,3,0)</f>
        <v>0</v>
      </c>
      <c r="E1257" s="51"/>
    </row>
    <row r="1258" s="68" customFormat="1" spans="1:5">
      <c r="A1258" s="54">
        <v>22499</v>
      </c>
      <c r="B1258" s="201" t="s">
        <v>1029</v>
      </c>
      <c r="C1258" s="51">
        <f>SUM(C1259)</f>
        <v>2776</v>
      </c>
      <c r="D1258" s="51">
        <f>SUM(D1259)</f>
        <v>0</v>
      </c>
      <c r="E1258" s="51">
        <f>SUM(E1259)</f>
        <v>0</v>
      </c>
    </row>
    <row r="1259" spans="1:5">
      <c r="A1259" s="196">
        <v>2249999</v>
      </c>
      <c r="B1259" s="201" t="s">
        <v>1030</v>
      </c>
      <c r="C1259" s="51">
        <v>2776</v>
      </c>
      <c r="D1259" s="51">
        <f>VLOOKUP(A1259,'[1]L02'!$A$6:$C$1327,3,0)</f>
        <v>0</v>
      </c>
      <c r="E1259" s="51"/>
    </row>
    <row r="1260" s="68" customFormat="1" spans="1:5">
      <c r="A1260" s="54">
        <v>227</v>
      </c>
      <c r="B1260" s="201" t="s">
        <v>1031</v>
      </c>
      <c r="C1260" s="51">
        <v>2634</v>
      </c>
      <c r="D1260" s="51"/>
      <c r="E1260" s="51">
        <v>3200</v>
      </c>
    </row>
    <row r="1261" s="68" customFormat="1" spans="1:5">
      <c r="A1261" s="54">
        <v>229</v>
      </c>
      <c r="B1261" s="186" t="s">
        <v>1032</v>
      </c>
      <c r="C1261" s="51">
        <f>SUM(C1262:C1265)/2</f>
        <v>5855</v>
      </c>
      <c r="D1261" s="51">
        <f>SUM(D1262:D1265)/2</f>
        <v>2113</v>
      </c>
      <c r="E1261" s="51">
        <f>SUM(E1262:E1265)/2</f>
        <v>12356</v>
      </c>
    </row>
    <row r="1262" s="68" customFormat="1" spans="1:5">
      <c r="A1262" s="54">
        <v>22902</v>
      </c>
      <c r="B1262" s="186" t="s">
        <v>1033</v>
      </c>
      <c r="C1262" s="51">
        <f>SUM(C1263)</f>
        <v>0</v>
      </c>
      <c r="D1262" s="51">
        <f>SUM(D1263)</f>
        <v>0</v>
      </c>
      <c r="E1262" s="51">
        <f>SUM(E1263)</f>
        <v>8000</v>
      </c>
    </row>
    <row r="1263" spans="1:5">
      <c r="A1263" s="196">
        <v>2290201</v>
      </c>
      <c r="B1263" s="186" t="s">
        <v>1034</v>
      </c>
      <c r="C1263" s="51"/>
      <c r="D1263" s="51"/>
      <c r="E1263" s="51">
        <v>8000</v>
      </c>
    </row>
    <row r="1264" s="68" customFormat="1" spans="1:5">
      <c r="A1264" s="54">
        <v>22999</v>
      </c>
      <c r="B1264" s="186" t="s">
        <v>897</v>
      </c>
      <c r="C1264" s="51">
        <f>SUM(C1265)</f>
        <v>5855</v>
      </c>
      <c r="D1264" s="51">
        <f>SUM(D1265)</f>
        <v>2113</v>
      </c>
      <c r="E1264" s="51">
        <f>SUM(E1265)</f>
        <v>4356</v>
      </c>
    </row>
    <row r="1265" spans="1:5">
      <c r="A1265" s="196">
        <v>2299999</v>
      </c>
      <c r="B1265" s="186" t="s">
        <v>1035</v>
      </c>
      <c r="C1265" s="51">
        <v>5855</v>
      </c>
      <c r="D1265" s="51">
        <f>VLOOKUP(A1265,'[1]L02'!$A$6:$C$1327,3,0)</f>
        <v>2113</v>
      </c>
      <c r="E1265" s="51">
        <v>4356</v>
      </c>
    </row>
    <row r="1266" s="68" customFormat="1" spans="1:5">
      <c r="A1266" s="54">
        <v>232</v>
      </c>
      <c r="B1266" s="201" t="s">
        <v>1036</v>
      </c>
      <c r="C1266" s="51">
        <f>SUM(C1267)</f>
        <v>11000</v>
      </c>
      <c r="D1266" s="51">
        <f>SUM(D1267)</f>
        <v>9181</v>
      </c>
      <c r="E1266" s="51">
        <f>SUM(E1267)</f>
        <v>10424</v>
      </c>
    </row>
    <row r="1267" s="68" customFormat="1" spans="1:5">
      <c r="A1267" s="54">
        <v>23203</v>
      </c>
      <c r="B1267" s="201" t="s">
        <v>1037</v>
      </c>
      <c r="C1267" s="51">
        <f>SUM(C1268:C1271)</f>
        <v>11000</v>
      </c>
      <c r="D1267" s="51">
        <f>SUM(D1268:D1271)</f>
        <v>9181</v>
      </c>
      <c r="E1267" s="51">
        <f>SUM(E1268:E1271)</f>
        <v>10424</v>
      </c>
    </row>
    <row r="1268" spans="1:5">
      <c r="A1268" s="54">
        <v>2320301</v>
      </c>
      <c r="B1268" s="201" t="s">
        <v>1038</v>
      </c>
      <c r="C1268" s="51">
        <v>11000</v>
      </c>
      <c r="D1268" s="51">
        <f>VLOOKUP(A1268,'[1]L02'!$A$6:$C$1327,3,0)</f>
        <v>9181</v>
      </c>
      <c r="E1268" s="51">
        <v>9904</v>
      </c>
    </row>
    <row r="1269" spans="1:5">
      <c r="A1269" s="54">
        <v>2320302</v>
      </c>
      <c r="B1269" s="201" t="s">
        <v>1039</v>
      </c>
      <c r="C1269" s="51"/>
      <c r="D1269" s="51">
        <f>VLOOKUP(A1269,'[1]L02'!$A$6:$C$1327,3,0)</f>
        <v>0</v>
      </c>
      <c r="E1269" s="51"/>
    </row>
    <row r="1270" spans="1:5">
      <c r="A1270" s="54">
        <v>2320303</v>
      </c>
      <c r="B1270" s="201" t="s">
        <v>1040</v>
      </c>
      <c r="C1270" s="51"/>
      <c r="D1270" s="51">
        <f>VLOOKUP(A1270,'[1]L02'!$A$6:$C$1327,3,0)</f>
        <v>0</v>
      </c>
      <c r="E1270" s="51"/>
    </row>
    <row r="1271" spans="1:5">
      <c r="A1271" s="54">
        <v>2320399</v>
      </c>
      <c r="B1271" s="201" t="s">
        <v>1041</v>
      </c>
      <c r="C1271" s="51"/>
      <c r="D1271" s="51">
        <f>VLOOKUP(A1271,'[1]L02'!$A$6:$C$1327,3,0)</f>
        <v>0</v>
      </c>
      <c r="E1271" s="51">
        <v>520</v>
      </c>
    </row>
    <row r="1272" s="68" customFormat="1" spans="1:5">
      <c r="A1272" s="54">
        <v>233</v>
      </c>
      <c r="B1272" s="186" t="s">
        <v>1042</v>
      </c>
      <c r="C1272" s="51">
        <f>SUM(C1273)</f>
        <v>42</v>
      </c>
      <c r="D1272" s="51">
        <f>SUM(D1273)</f>
        <v>36</v>
      </c>
      <c r="E1272" s="51">
        <f>SUM(E1273)</f>
        <v>41</v>
      </c>
    </row>
    <row r="1273" spans="1:5">
      <c r="A1273" s="54">
        <v>23303</v>
      </c>
      <c r="B1273" s="186" t="s">
        <v>1043</v>
      </c>
      <c r="C1273" s="51">
        <v>42</v>
      </c>
      <c r="D1273" s="51">
        <f>VLOOKUP(A1273,'[1]L02'!$A$6:$C$1327,3,0)</f>
        <v>36</v>
      </c>
      <c r="E1273" s="51">
        <v>41</v>
      </c>
    </row>
    <row r="1274" spans="1:5">
      <c r="A1274" s="54"/>
      <c r="B1274" s="186"/>
      <c r="C1274" s="51"/>
      <c r="D1274" s="51"/>
      <c r="E1274" s="51"/>
    </row>
    <row r="1275" spans="1:5">
      <c r="A1275" s="54"/>
      <c r="B1275" s="186"/>
      <c r="C1275" s="51"/>
      <c r="D1275" s="51"/>
      <c r="E1275" s="51"/>
    </row>
    <row r="1276" spans="1:5">
      <c r="A1276" s="54"/>
      <c r="B1276" s="202" t="s">
        <v>1044</v>
      </c>
      <c r="C1276" s="51">
        <f>SUM(C6,C235,C239,C258,C348,C400,C456,C513,C640,C713,C790,C813,C920,C978,C1042,C1062,C1092,C1102,C1147,C1167,C1211,C1260,C1261,C1266,C1272)</f>
        <v>339325</v>
      </c>
      <c r="D1276" s="51">
        <f>SUM(D6,D235,D239,D258,D348,D400,D456,D513,D640,D713,D790,D813,D920,D978,D1042,D1062,D1092,D1102,D1147,D1167,D1211,D1260,D1261,D1266,D1272)</f>
        <v>371730</v>
      </c>
      <c r="E1276" s="51">
        <f>SUM(E6,E235,E239,E258,E348,E400,E456,E513,E640,E713,E790,E813,E920,E978,E1042,E1062,E1092,E1102,E1147,E1167,E1211,E1260,E1261,E1266,E1272)</f>
        <v>315967</v>
      </c>
    </row>
  </sheetData>
  <mergeCells count="4">
    <mergeCell ref="A2:E2"/>
    <mergeCell ref="A4:B4"/>
    <mergeCell ref="C4:C5"/>
    <mergeCell ref="D4:D5"/>
  </mergeCells>
  <printOptions horizontalCentered="1"/>
  <pageMargins left="0.313888888888889" right="0.313888888888889" top="0.354166666666667" bottom="0.354166666666667" header="0.313888888888889" footer="0.313888888888889"/>
  <pageSetup paperSize="9" scale="8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showZeros="0" workbookViewId="0">
      <selection activeCell="G20" sqref="G20"/>
    </sheetView>
  </sheetViews>
  <sheetFormatPr defaultColWidth="9.10833333333333" defaultRowHeight="13.5" outlineLevelCol="3"/>
  <cols>
    <col min="1" max="1" width="32.4416666666667" style="165" customWidth="1"/>
    <col min="2" max="2" width="15.775" style="166" customWidth="1"/>
    <col min="3" max="3" width="30.8833333333333" style="165" customWidth="1"/>
    <col min="4" max="4" width="15" style="165" customWidth="1"/>
    <col min="5" max="16384" width="9.10833333333333" style="165"/>
  </cols>
  <sheetData>
    <row r="1" ht="48.75" customHeight="1" spans="1:4">
      <c r="A1" s="167" t="s">
        <v>1045</v>
      </c>
      <c r="B1" s="167"/>
      <c r="C1" s="167"/>
      <c r="D1" s="167"/>
    </row>
    <row r="2" ht="21" customHeight="1" spans="1:4">
      <c r="A2" s="168" t="s">
        <v>1046</v>
      </c>
      <c r="B2" s="169" t="s">
        <v>26</v>
      </c>
      <c r="C2" s="169"/>
      <c r="D2" s="169"/>
    </row>
    <row r="3" ht="50.25" customHeight="1" spans="1:4">
      <c r="A3" s="170" t="s">
        <v>1047</v>
      </c>
      <c r="B3" s="171" t="s">
        <v>1048</v>
      </c>
      <c r="C3" s="172" t="s">
        <v>27</v>
      </c>
      <c r="D3" s="173" t="s">
        <v>1049</v>
      </c>
    </row>
    <row r="4" ht="23.25" customHeight="1" spans="1:4">
      <c r="A4" s="174" t="s">
        <v>34</v>
      </c>
      <c r="B4" s="63">
        <f>SUM(B5:B19)</f>
        <v>39480</v>
      </c>
      <c r="C4" s="32" t="s">
        <v>1050</v>
      </c>
      <c r="D4" s="175">
        <v>31629</v>
      </c>
    </row>
    <row r="5" ht="23.25" customHeight="1" spans="1:4">
      <c r="A5" s="174" t="s">
        <v>1051</v>
      </c>
      <c r="B5" s="176">
        <v>17460</v>
      </c>
      <c r="C5" s="32" t="s">
        <v>1052</v>
      </c>
      <c r="D5" s="175">
        <v>156</v>
      </c>
    </row>
    <row r="6" ht="23.25" customHeight="1" spans="1:4">
      <c r="A6" s="174" t="s">
        <v>1053</v>
      </c>
      <c r="B6" s="177"/>
      <c r="C6" s="32" t="s">
        <v>1054</v>
      </c>
      <c r="D6" s="175">
        <v>9224</v>
      </c>
    </row>
    <row r="7" ht="23.25" customHeight="1" spans="1:4">
      <c r="A7" s="174" t="s">
        <v>1055</v>
      </c>
      <c r="B7" s="177">
        <v>2500</v>
      </c>
      <c r="C7" s="32" t="s">
        <v>1056</v>
      </c>
      <c r="D7" s="175">
        <v>52023</v>
      </c>
    </row>
    <row r="8" ht="23.25" customHeight="1" spans="1:4">
      <c r="A8" s="174" t="s">
        <v>1057</v>
      </c>
      <c r="B8" s="177">
        <v>1000</v>
      </c>
      <c r="C8" s="32" t="s">
        <v>1058</v>
      </c>
      <c r="D8" s="175">
        <v>4283</v>
      </c>
    </row>
    <row r="9" ht="23.25" customHeight="1" spans="1:4">
      <c r="A9" s="174" t="s">
        <v>1059</v>
      </c>
      <c r="B9" s="176">
        <v>150</v>
      </c>
      <c r="C9" s="32" t="s">
        <v>1060</v>
      </c>
      <c r="D9" s="175">
        <v>3304</v>
      </c>
    </row>
    <row r="10" ht="23.25" customHeight="1" spans="1:4">
      <c r="A10" s="174" t="s">
        <v>1061</v>
      </c>
      <c r="B10" s="176">
        <v>1350</v>
      </c>
      <c r="C10" s="32" t="s">
        <v>1062</v>
      </c>
      <c r="D10" s="175">
        <v>54224</v>
      </c>
    </row>
    <row r="11" ht="23.25" customHeight="1" spans="1:4">
      <c r="A11" s="174" t="s">
        <v>1063</v>
      </c>
      <c r="B11" s="176">
        <v>2200</v>
      </c>
      <c r="C11" s="32" t="s">
        <v>1064</v>
      </c>
      <c r="D11" s="175">
        <v>36300</v>
      </c>
    </row>
    <row r="12" ht="23.25" customHeight="1" spans="1:4">
      <c r="A12" s="174" t="s">
        <v>1065</v>
      </c>
      <c r="B12" s="176">
        <v>300</v>
      </c>
      <c r="C12" s="32" t="s">
        <v>1066</v>
      </c>
      <c r="D12" s="175">
        <v>1074</v>
      </c>
    </row>
    <row r="13" ht="23.25" customHeight="1" spans="1:4">
      <c r="A13" s="174" t="s">
        <v>1067</v>
      </c>
      <c r="B13" s="176">
        <v>220</v>
      </c>
      <c r="C13" s="32" t="s">
        <v>1068</v>
      </c>
      <c r="D13" s="175">
        <v>7391</v>
      </c>
    </row>
    <row r="14" ht="23.25" customHeight="1" spans="1:4">
      <c r="A14" s="174" t="s">
        <v>1069</v>
      </c>
      <c r="B14" s="176">
        <v>1200</v>
      </c>
      <c r="C14" s="32" t="s">
        <v>1070</v>
      </c>
      <c r="D14" s="175">
        <v>67917</v>
      </c>
    </row>
    <row r="15" ht="23.25" customHeight="1" spans="1:4">
      <c r="A15" s="174" t="s">
        <v>1071</v>
      </c>
      <c r="B15" s="176">
        <v>600</v>
      </c>
      <c r="C15" s="32" t="s">
        <v>1072</v>
      </c>
      <c r="D15" s="175">
        <v>4695</v>
      </c>
    </row>
    <row r="16" ht="23.25" customHeight="1" spans="1:4">
      <c r="A16" s="174" t="s">
        <v>1073</v>
      </c>
      <c r="B16" s="176">
        <v>4400</v>
      </c>
      <c r="C16" s="32" t="s">
        <v>1074</v>
      </c>
      <c r="D16" s="175">
        <v>2310</v>
      </c>
    </row>
    <row r="17" ht="23.25" customHeight="1" spans="1:4">
      <c r="A17" s="174" t="s">
        <v>1075</v>
      </c>
      <c r="B17" s="176">
        <v>1000</v>
      </c>
      <c r="C17" s="32" t="s">
        <v>1076</v>
      </c>
      <c r="D17" s="175">
        <v>161</v>
      </c>
    </row>
    <row r="18" ht="23.25" customHeight="1" spans="1:4">
      <c r="A18" s="174" t="s">
        <v>1077</v>
      </c>
      <c r="B18" s="176">
        <v>1400</v>
      </c>
      <c r="C18" s="32" t="s">
        <v>1078</v>
      </c>
      <c r="D18" s="175">
        <v>2200</v>
      </c>
    </row>
    <row r="19" ht="23.25" customHeight="1" spans="1:4">
      <c r="A19" s="174" t="s">
        <v>1079</v>
      </c>
      <c r="B19" s="176">
        <v>5700</v>
      </c>
      <c r="C19" s="32" t="s">
        <v>1080</v>
      </c>
      <c r="D19" s="175">
        <v>1048</v>
      </c>
    </row>
    <row r="20" ht="23.25" customHeight="1" spans="1:4">
      <c r="A20" s="174" t="s">
        <v>51</v>
      </c>
      <c r="B20" s="63">
        <f>SUM(B21:B27)</f>
        <v>16920</v>
      </c>
      <c r="C20" s="32" t="s">
        <v>1081</v>
      </c>
      <c r="D20" s="175">
        <v>8473</v>
      </c>
    </row>
    <row r="21" ht="23.25" customHeight="1" spans="1:4">
      <c r="A21" s="174" t="s">
        <v>1082</v>
      </c>
      <c r="B21" s="175">
        <v>1400</v>
      </c>
      <c r="C21" s="32" t="s">
        <v>1083</v>
      </c>
      <c r="D21" s="175">
        <v>2499</v>
      </c>
    </row>
    <row r="22" ht="23.25" customHeight="1" spans="1:4">
      <c r="A22" s="174" t="s">
        <v>1084</v>
      </c>
      <c r="B22" s="175">
        <v>1500</v>
      </c>
      <c r="C22" s="32" t="s">
        <v>1085</v>
      </c>
      <c r="D22" s="175">
        <v>995</v>
      </c>
    </row>
    <row r="23" ht="23.25" customHeight="1" spans="1:4">
      <c r="A23" s="174" t="s">
        <v>1086</v>
      </c>
      <c r="B23" s="175">
        <v>2700</v>
      </c>
      <c r="C23" s="32" t="s">
        <v>1087</v>
      </c>
      <c r="D23" s="175">
        <v>3200</v>
      </c>
    </row>
    <row r="24" ht="23.25" customHeight="1" spans="1:4">
      <c r="A24" s="174" t="s">
        <v>1088</v>
      </c>
      <c r="B24" s="175"/>
      <c r="C24" s="32" t="s">
        <v>1089</v>
      </c>
      <c r="D24" s="175">
        <v>12396</v>
      </c>
    </row>
    <row r="25" ht="30" customHeight="1" spans="1:4">
      <c r="A25" s="174" t="s">
        <v>1090</v>
      </c>
      <c r="B25" s="175">
        <v>2700</v>
      </c>
      <c r="C25" s="32" t="s">
        <v>1091</v>
      </c>
      <c r="D25" s="178">
        <v>39934</v>
      </c>
    </row>
    <row r="26" ht="30" customHeight="1" spans="1:4">
      <c r="A26" s="174" t="s">
        <v>1092</v>
      </c>
      <c r="B26" s="175">
        <v>4500</v>
      </c>
      <c r="C26" s="32" t="s">
        <v>1093</v>
      </c>
      <c r="D26" s="175">
        <f>10424+41</f>
        <v>10465</v>
      </c>
    </row>
    <row r="27" ht="23.25" customHeight="1" spans="1:4">
      <c r="A27" s="174" t="s">
        <v>1094</v>
      </c>
      <c r="B27" s="178">
        <v>4120</v>
      </c>
      <c r="C27" s="32" t="s">
        <v>1095</v>
      </c>
      <c r="D27" s="175">
        <v>10600</v>
      </c>
    </row>
    <row r="28" ht="23.25" customHeight="1" spans="1:4">
      <c r="A28" s="174" t="s">
        <v>1096</v>
      </c>
      <c r="B28" s="175"/>
      <c r="C28" s="32" t="s">
        <v>1097</v>
      </c>
      <c r="D28" s="175"/>
    </row>
    <row r="29" ht="23.25" customHeight="1" spans="1:4">
      <c r="A29" s="179" t="s">
        <v>1098</v>
      </c>
      <c r="B29" s="63">
        <f>B4+B20</f>
        <v>56400</v>
      </c>
      <c r="C29" s="20" t="s">
        <v>1099</v>
      </c>
      <c r="D29" s="175">
        <f>SUM(D4:D28)</f>
        <v>366501</v>
      </c>
    </row>
  </sheetData>
  <mergeCells count="2">
    <mergeCell ref="A1:D1"/>
    <mergeCell ref="B2:D2"/>
  </mergeCells>
  <printOptions horizontalCentered="1"/>
  <pageMargins left="0.590203972313348" right="0.590203972313348" top="0.78740157480315" bottom="0.590203972313348" header="0.118040803849228" footer="0.118040803849228"/>
  <pageSetup paperSize="9" scale="90" firstPageNumber="0" fitToHeight="0" orientation="portrait" useFirstPageNumber="1"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showGridLines="0" showZeros="0" workbookViewId="0">
      <pane ySplit="5" topLeftCell="A6" activePane="bottomLeft" state="frozen"/>
      <selection/>
      <selection pane="bottomLeft" activeCell="T23" sqref="T23"/>
    </sheetView>
  </sheetViews>
  <sheetFormatPr defaultColWidth="9" defaultRowHeight="13.5"/>
  <cols>
    <col min="1" max="1" width="6.375" style="68" customWidth="1"/>
    <col min="2" max="2" width="21.75" style="68" customWidth="1"/>
    <col min="3" max="6" width="7.375" style="68" customWidth="1"/>
    <col min="7" max="7" width="4.625" style="68" customWidth="1"/>
    <col min="8" max="9" width="7.375" style="68" customWidth="1"/>
    <col min="10" max="10" width="6.75" style="68" customWidth="1"/>
    <col min="11" max="11" width="5.25" style="68" customWidth="1"/>
    <col min="12" max="13" width="7.375" style="68" customWidth="1"/>
    <col min="14" max="14" width="6.5" style="68" customWidth="1"/>
    <col min="15" max="15" width="6.125" style="68" customWidth="1"/>
    <col min="16" max="18" width="7.375" style="68" customWidth="1"/>
    <col min="19" max="16384" width="9" style="68"/>
  </cols>
  <sheetData>
    <row r="1" ht="14.25" spans="1:1">
      <c r="A1" s="72" t="s">
        <v>1100</v>
      </c>
    </row>
    <row r="2" s="69" customFormat="1" ht="22.5" spans="1:18">
      <c r="A2" s="47" t="s">
        <v>1101</v>
      </c>
      <c r="B2" s="47"/>
      <c r="C2" s="47"/>
      <c r="D2" s="47"/>
      <c r="E2" s="47"/>
      <c r="F2" s="47"/>
      <c r="G2" s="47"/>
      <c r="H2" s="47"/>
      <c r="I2" s="47"/>
      <c r="J2" s="47"/>
      <c r="K2" s="47"/>
      <c r="L2" s="47"/>
      <c r="M2" s="47"/>
      <c r="N2" s="47"/>
      <c r="O2" s="47"/>
      <c r="P2" s="47"/>
      <c r="Q2" s="47"/>
      <c r="R2" s="47"/>
    </row>
    <row r="3" s="68" customFormat="1" ht="20.25" customHeight="1" spans="4:18">
      <c r="D3" s="162"/>
      <c r="E3" s="162"/>
      <c r="F3" s="162"/>
      <c r="G3" s="162"/>
      <c r="H3" s="162"/>
      <c r="I3" s="162"/>
      <c r="R3" s="48" t="s">
        <v>1102</v>
      </c>
    </row>
    <row r="4" s="71" customFormat="1" ht="23" customHeight="1" spans="1:18">
      <c r="A4" s="74" t="s">
        <v>27</v>
      </c>
      <c r="B4" s="74"/>
      <c r="C4" s="74" t="s">
        <v>1103</v>
      </c>
      <c r="D4" s="74">
        <v>501</v>
      </c>
      <c r="E4" s="74">
        <v>502</v>
      </c>
      <c r="F4" s="74">
        <v>503</v>
      </c>
      <c r="G4" s="74">
        <v>504</v>
      </c>
      <c r="H4" s="74">
        <v>505</v>
      </c>
      <c r="I4" s="74">
        <v>506</v>
      </c>
      <c r="J4" s="74">
        <v>507</v>
      </c>
      <c r="K4" s="74">
        <v>508</v>
      </c>
      <c r="L4" s="74">
        <v>509</v>
      </c>
      <c r="M4" s="74">
        <v>510</v>
      </c>
      <c r="N4" s="74">
        <v>511</v>
      </c>
      <c r="O4" s="74">
        <v>512</v>
      </c>
      <c r="P4" s="74">
        <v>513</v>
      </c>
      <c r="Q4" s="74">
        <v>514</v>
      </c>
      <c r="R4" s="74">
        <v>515</v>
      </c>
    </row>
    <row r="5" s="71" customFormat="1" ht="69" customHeight="1" spans="1:18">
      <c r="A5" s="74" t="s">
        <v>31</v>
      </c>
      <c r="B5" s="74" t="s">
        <v>32</v>
      </c>
      <c r="C5" s="74"/>
      <c r="D5" s="75" t="s">
        <v>1104</v>
      </c>
      <c r="E5" s="75" t="s">
        <v>1105</v>
      </c>
      <c r="F5" s="75" t="s">
        <v>1106</v>
      </c>
      <c r="G5" s="75" t="s">
        <v>1107</v>
      </c>
      <c r="H5" s="75" t="s">
        <v>1108</v>
      </c>
      <c r="I5" s="75" t="s">
        <v>1109</v>
      </c>
      <c r="J5" s="75" t="s">
        <v>1110</v>
      </c>
      <c r="K5" s="75" t="s">
        <v>1111</v>
      </c>
      <c r="L5" s="75" t="s">
        <v>1112</v>
      </c>
      <c r="M5" s="75" t="s">
        <v>1113</v>
      </c>
      <c r="N5" s="75" t="s">
        <v>1114</v>
      </c>
      <c r="O5" s="75" t="s">
        <v>1115</v>
      </c>
      <c r="P5" s="75" t="s">
        <v>1116</v>
      </c>
      <c r="Q5" s="75" t="s">
        <v>1117</v>
      </c>
      <c r="R5" s="75" t="s">
        <v>1032</v>
      </c>
    </row>
    <row r="6" s="68" customFormat="1" ht="20.1" customHeight="1" spans="1:18">
      <c r="A6" s="54">
        <v>201</v>
      </c>
      <c r="B6" s="51" t="s">
        <v>1118</v>
      </c>
      <c r="C6" s="51">
        <v>31629</v>
      </c>
      <c r="D6" s="51">
        <v>16672</v>
      </c>
      <c r="E6" s="51">
        <v>3209</v>
      </c>
      <c r="F6" s="51">
        <v>850</v>
      </c>
      <c r="G6" s="51"/>
      <c r="H6" s="51">
        <v>6607</v>
      </c>
      <c r="I6" s="51"/>
      <c r="J6" s="51"/>
      <c r="K6" s="51"/>
      <c r="L6" s="51">
        <v>320</v>
      </c>
      <c r="M6" s="51"/>
      <c r="N6" s="51"/>
      <c r="O6" s="51"/>
      <c r="P6" s="51"/>
      <c r="Q6" s="51"/>
      <c r="R6" s="51">
        <v>3971</v>
      </c>
    </row>
    <row r="7" s="68" customFormat="1" ht="20.1" customHeight="1" spans="1:18">
      <c r="A7" s="54">
        <v>202</v>
      </c>
      <c r="B7" s="51" t="s">
        <v>192</v>
      </c>
      <c r="C7" s="51">
        <v>0</v>
      </c>
      <c r="D7" s="51"/>
      <c r="E7" s="51"/>
      <c r="F7" s="51"/>
      <c r="G7" s="51"/>
      <c r="H7" s="51"/>
      <c r="I7" s="51"/>
      <c r="J7" s="51"/>
      <c r="K7" s="51"/>
      <c r="L7" s="51"/>
      <c r="M7" s="51"/>
      <c r="N7" s="51"/>
      <c r="O7" s="51"/>
      <c r="P7" s="51"/>
      <c r="Q7" s="51"/>
      <c r="R7" s="51"/>
    </row>
    <row r="8" s="68" customFormat="1" ht="20.1" customHeight="1" spans="1:18">
      <c r="A8" s="54">
        <v>203</v>
      </c>
      <c r="B8" s="51" t="s">
        <v>196</v>
      </c>
      <c r="C8" s="51">
        <v>156</v>
      </c>
      <c r="D8" s="51"/>
      <c r="E8" s="51"/>
      <c r="F8" s="51"/>
      <c r="G8" s="51"/>
      <c r="H8" s="51"/>
      <c r="I8" s="51"/>
      <c r="J8" s="51"/>
      <c r="K8" s="51"/>
      <c r="L8" s="51"/>
      <c r="M8" s="51"/>
      <c r="N8" s="51"/>
      <c r="O8" s="51"/>
      <c r="P8" s="51"/>
      <c r="Q8" s="51"/>
      <c r="R8" s="51">
        <v>156</v>
      </c>
    </row>
    <row r="9" s="68" customFormat="1" ht="20.1" customHeight="1" spans="1:18">
      <c r="A9" s="54">
        <v>204</v>
      </c>
      <c r="B9" s="51" t="s">
        <v>1119</v>
      </c>
      <c r="C9" s="51">
        <v>9224</v>
      </c>
      <c r="D9" s="51">
        <v>4680</v>
      </c>
      <c r="E9" s="51">
        <v>1509</v>
      </c>
      <c r="F9" s="51">
        <v>300</v>
      </c>
      <c r="G9" s="51"/>
      <c r="H9" s="51">
        <v>977</v>
      </c>
      <c r="I9" s="51"/>
      <c r="J9" s="51"/>
      <c r="K9" s="51"/>
      <c r="L9" s="51">
        <v>15</v>
      </c>
      <c r="M9" s="51"/>
      <c r="N9" s="51"/>
      <c r="O9" s="51"/>
      <c r="P9" s="51"/>
      <c r="Q9" s="51"/>
      <c r="R9" s="51">
        <v>1743</v>
      </c>
    </row>
    <row r="10" s="68" customFormat="1" ht="20.1" customHeight="1" spans="1:18">
      <c r="A10" s="54">
        <v>205</v>
      </c>
      <c r="B10" s="51" t="s">
        <v>266</v>
      </c>
      <c r="C10" s="51">
        <v>52023</v>
      </c>
      <c r="D10" s="51">
        <v>33987</v>
      </c>
      <c r="E10" s="51">
        <v>4502</v>
      </c>
      <c r="F10" s="51">
        <v>3910</v>
      </c>
      <c r="G10" s="51"/>
      <c r="H10" s="51">
        <v>1978</v>
      </c>
      <c r="I10" s="51"/>
      <c r="J10" s="51"/>
      <c r="K10" s="51"/>
      <c r="L10" s="51">
        <v>307</v>
      </c>
      <c r="M10" s="51"/>
      <c r="N10" s="51"/>
      <c r="O10" s="51"/>
      <c r="P10" s="51"/>
      <c r="Q10" s="51"/>
      <c r="R10" s="51">
        <v>7339</v>
      </c>
    </row>
    <row r="11" s="68" customFormat="1" ht="20.1" customHeight="1" spans="1:18">
      <c r="A11" s="54">
        <v>206</v>
      </c>
      <c r="B11" s="51" t="s">
        <v>315</v>
      </c>
      <c r="C11" s="51">
        <v>4283</v>
      </c>
      <c r="D11" s="51">
        <v>105</v>
      </c>
      <c r="E11" s="51">
        <v>18</v>
      </c>
      <c r="F11" s="51"/>
      <c r="G11" s="51"/>
      <c r="H11" s="51"/>
      <c r="I11" s="51"/>
      <c r="J11" s="51">
        <v>4100</v>
      </c>
      <c r="K11" s="51"/>
      <c r="L11" s="51">
        <v>1</v>
      </c>
      <c r="M11" s="51"/>
      <c r="N11" s="51"/>
      <c r="O11" s="51"/>
      <c r="P11" s="51"/>
      <c r="Q11" s="51"/>
      <c r="R11" s="51">
        <v>59</v>
      </c>
    </row>
    <row r="12" s="68" customFormat="1" ht="20.1" customHeight="1" spans="1:18">
      <c r="A12" s="54">
        <v>207</v>
      </c>
      <c r="B12" s="51" t="s">
        <v>364</v>
      </c>
      <c r="C12" s="51">
        <v>3304</v>
      </c>
      <c r="D12" s="51">
        <v>1394</v>
      </c>
      <c r="E12" s="51">
        <v>179</v>
      </c>
      <c r="F12" s="51">
        <v>200</v>
      </c>
      <c r="G12" s="51"/>
      <c r="H12" s="51">
        <v>1503</v>
      </c>
      <c r="I12" s="51"/>
      <c r="J12" s="51"/>
      <c r="K12" s="51"/>
      <c r="L12" s="51">
        <v>28</v>
      </c>
      <c r="M12" s="51"/>
      <c r="N12" s="51"/>
      <c r="O12" s="51"/>
      <c r="P12" s="51"/>
      <c r="Q12" s="51"/>
      <c r="R12" s="51"/>
    </row>
    <row r="13" s="68" customFormat="1" ht="20.1" customHeight="1" spans="1:18">
      <c r="A13" s="54">
        <v>208</v>
      </c>
      <c r="B13" s="51" t="s">
        <v>406</v>
      </c>
      <c r="C13" s="51">
        <v>54224</v>
      </c>
      <c r="D13" s="51">
        <v>2516</v>
      </c>
      <c r="E13" s="51">
        <v>399</v>
      </c>
      <c r="F13" s="51">
        <v>398</v>
      </c>
      <c r="G13" s="51"/>
      <c r="H13" s="51">
        <v>8223</v>
      </c>
      <c r="I13" s="51"/>
      <c r="J13" s="51"/>
      <c r="K13" s="51"/>
      <c r="L13" s="51">
        <v>26</v>
      </c>
      <c r="M13" s="51">
        <v>42662</v>
      </c>
      <c r="N13" s="51"/>
      <c r="O13" s="51"/>
      <c r="P13" s="51"/>
      <c r="Q13" s="51"/>
      <c r="R13" s="51"/>
    </row>
    <row r="14" s="68" customFormat="1" ht="20.1" customHeight="1" spans="1:18">
      <c r="A14" s="54">
        <v>210</v>
      </c>
      <c r="B14" s="51" t="s">
        <v>515</v>
      </c>
      <c r="C14" s="51">
        <v>36300</v>
      </c>
      <c r="D14" s="51">
        <v>1549</v>
      </c>
      <c r="E14" s="51">
        <v>199</v>
      </c>
      <c r="F14" s="51">
        <v>21</v>
      </c>
      <c r="G14" s="51"/>
      <c r="H14" s="51">
        <v>29031</v>
      </c>
      <c r="I14" s="51"/>
      <c r="J14" s="51"/>
      <c r="K14" s="51"/>
      <c r="L14" s="51">
        <v>65</v>
      </c>
      <c r="M14" s="51">
        <v>5435</v>
      </c>
      <c r="N14" s="51"/>
      <c r="O14" s="51"/>
      <c r="P14" s="51"/>
      <c r="Q14" s="51"/>
      <c r="R14" s="51"/>
    </row>
    <row r="15" s="68" customFormat="1" ht="20.1" customHeight="1" spans="1:18">
      <c r="A15" s="54">
        <v>211</v>
      </c>
      <c r="B15" s="51" t="s">
        <v>580</v>
      </c>
      <c r="C15" s="51">
        <v>1074</v>
      </c>
      <c r="D15" s="51">
        <v>407</v>
      </c>
      <c r="E15" s="51">
        <v>74</v>
      </c>
      <c r="F15" s="51"/>
      <c r="G15" s="51"/>
      <c r="H15" s="51">
        <v>593</v>
      </c>
      <c r="I15" s="51"/>
      <c r="J15" s="51"/>
      <c r="K15" s="51"/>
      <c r="L15" s="51"/>
      <c r="M15" s="51"/>
      <c r="N15" s="51"/>
      <c r="O15" s="51"/>
      <c r="P15" s="51"/>
      <c r="Q15" s="51"/>
      <c r="R15" s="51"/>
    </row>
    <row r="16" s="68" customFormat="1" ht="20.1" customHeight="1" spans="1:18">
      <c r="A16" s="54">
        <v>212</v>
      </c>
      <c r="B16" s="51" t="s">
        <v>649</v>
      </c>
      <c r="C16" s="51">
        <v>7391</v>
      </c>
      <c r="D16" s="51">
        <v>1360</v>
      </c>
      <c r="E16" s="51">
        <v>287</v>
      </c>
      <c r="F16" s="51"/>
      <c r="G16" s="51"/>
      <c r="H16" s="51">
        <v>5738</v>
      </c>
      <c r="I16" s="51"/>
      <c r="J16" s="51"/>
      <c r="K16" s="51"/>
      <c r="L16" s="51">
        <v>6</v>
      </c>
      <c r="M16" s="51"/>
      <c r="N16" s="51"/>
      <c r="O16" s="51"/>
      <c r="P16" s="51"/>
      <c r="Q16" s="51"/>
      <c r="R16" s="51"/>
    </row>
    <row r="17" s="68" customFormat="1" ht="20.1" customHeight="1" spans="1:18">
      <c r="A17" s="54">
        <v>213</v>
      </c>
      <c r="B17" s="51" t="s">
        <v>669</v>
      </c>
      <c r="C17" s="51">
        <v>67917</v>
      </c>
      <c r="D17" s="51">
        <v>3002</v>
      </c>
      <c r="E17" s="51">
        <v>747</v>
      </c>
      <c r="F17" s="51">
        <v>1122</v>
      </c>
      <c r="G17" s="51"/>
      <c r="H17" s="51">
        <v>39119</v>
      </c>
      <c r="I17" s="51">
        <v>9943</v>
      </c>
      <c r="J17" s="51"/>
      <c r="K17" s="51"/>
      <c r="L17" s="51">
        <v>23</v>
      </c>
      <c r="M17" s="51"/>
      <c r="N17" s="51"/>
      <c r="O17" s="51"/>
      <c r="P17" s="51"/>
      <c r="Q17" s="51"/>
      <c r="R17" s="51">
        <v>13961</v>
      </c>
    </row>
    <row r="18" s="68" customFormat="1" ht="20.1" customHeight="1" spans="1:18">
      <c r="A18" s="54">
        <v>214</v>
      </c>
      <c r="B18" s="51" t="s">
        <v>760</v>
      </c>
      <c r="C18" s="51">
        <v>4695</v>
      </c>
      <c r="D18" s="51">
        <v>2339</v>
      </c>
      <c r="E18" s="51">
        <v>64</v>
      </c>
      <c r="F18" s="51"/>
      <c r="G18" s="51"/>
      <c r="H18" s="51"/>
      <c r="I18" s="51">
        <v>2241</v>
      </c>
      <c r="J18" s="51"/>
      <c r="K18" s="51"/>
      <c r="L18" s="51">
        <v>51</v>
      </c>
      <c r="M18" s="51"/>
      <c r="N18" s="51"/>
      <c r="O18" s="51"/>
      <c r="P18" s="51"/>
      <c r="Q18" s="51"/>
      <c r="R18" s="51"/>
    </row>
    <row r="19" s="68" customFormat="1" ht="20.1" customHeight="1" spans="1:18">
      <c r="A19" s="54">
        <v>215</v>
      </c>
      <c r="B19" s="163" t="s">
        <v>805</v>
      </c>
      <c r="C19" s="51">
        <v>2310</v>
      </c>
      <c r="D19" s="51">
        <v>7</v>
      </c>
      <c r="E19" s="51">
        <v>2</v>
      </c>
      <c r="F19" s="51"/>
      <c r="G19" s="51"/>
      <c r="H19" s="51"/>
      <c r="I19" s="51"/>
      <c r="J19" s="51">
        <v>2301</v>
      </c>
      <c r="K19" s="51"/>
      <c r="L19" s="51"/>
      <c r="M19" s="51"/>
      <c r="N19" s="51"/>
      <c r="O19" s="51"/>
      <c r="P19" s="51"/>
      <c r="Q19" s="51"/>
      <c r="R19" s="51"/>
    </row>
    <row r="20" s="68" customFormat="1" ht="20.1" customHeight="1" spans="1:18">
      <c r="A20" s="54">
        <v>216</v>
      </c>
      <c r="B20" s="163" t="s">
        <v>850</v>
      </c>
      <c r="C20" s="51">
        <v>161</v>
      </c>
      <c r="D20" s="51">
        <v>128</v>
      </c>
      <c r="E20" s="51">
        <v>21</v>
      </c>
      <c r="F20" s="51"/>
      <c r="G20" s="51"/>
      <c r="H20" s="51"/>
      <c r="I20" s="51"/>
      <c r="J20" s="51">
        <v>12</v>
      </c>
      <c r="K20" s="51"/>
      <c r="L20" s="51"/>
      <c r="M20" s="51"/>
      <c r="N20" s="51"/>
      <c r="O20" s="51"/>
      <c r="P20" s="51"/>
      <c r="Q20" s="51"/>
      <c r="R20" s="51"/>
    </row>
    <row r="21" s="68" customFormat="1" ht="20.1" customHeight="1" spans="1:18">
      <c r="A21" s="54">
        <v>217</v>
      </c>
      <c r="B21" s="54" t="s">
        <v>863</v>
      </c>
      <c r="C21" s="51">
        <v>2200</v>
      </c>
      <c r="D21" s="51"/>
      <c r="E21" s="51"/>
      <c r="F21" s="51"/>
      <c r="G21" s="51"/>
      <c r="H21" s="51"/>
      <c r="I21" s="51"/>
      <c r="J21" s="51">
        <v>2200</v>
      </c>
      <c r="K21" s="51"/>
      <c r="L21" s="51"/>
      <c r="M21" s="51"/>
      <c r="N21" s="51"/>
      <c r="O21" s="51"/>
      <c r="P21" s="51"/>
      <c r="Q21" s="51"/>
      <c r="R21" s="51"/>
    </row>
    <row r="22" s="68" customFormat="1" ht="20.1" customHeight="1" spans="1:18">
      <c r="A22" s="54">
        <v>219</v>
      </c>
      <c r="B22" s="163" t="s">
        <v>889</v>
      </c>
      <c r="C22" s="51">
        <v>40</v>
      </c>
      <c r="D22" s="51"/>
      <c r="E22" s="51"/>
      <c r="F22" s="51"/>
      <c r="G22" s="51"/>
      <c r="H22" s="51"/>
      <c r="I22" s="51"/>
      <c r="J22" s="51"/>
      <c r="K22" s="51"/>
      <c r="L22" s="51"/>
      <c r="M22" s="51"/>
      <c r="N22" s="51"/>
      <c r="O22" s="51"/>
      <c r="P22" s="51"/>
      <c r="Q22" s="51"/>
      <c r="R22" s="51">
        <v>40</v>
      </c>
    </row>
    <row r="23" s="68" customFormat="1" ht="20.1" customHeight="1" spans="1:18">
      <c r="A23" s="54">
        <v>220</v>
      </c>
      <c r="B23" s="163" t="s">
        <v>898</v>
      </c>
      <c r="C23" s="51">
        <v>1048</v>
      </c>
      <c r="D23" s="51">
        <v>624</v>
      </c>
      <c r="E23" s="51">
        <v>106</v>
      </c>
      <c r="F23" s="51"/>
      <c r="G23" s="51"/>
      <c r="H23" s="51"/>
      <c r="I23" s="51"/>
      <c r="J23" s="51"/>
      <c r="K23" s="51"/>
      <c r="L23" s="51">
        <v>2</v>
      </c>
      <c r="M23" s="51"/>
      <c r="N23" s="51"/>
      <c r="O23" s="51"/>
      <c r="P23" s="51"/>
      <c r="Q23" s="51"/>
      <c r="R23" s="51">
        <v>316</v>
      </c>
    </row>
    <row r="24" s="68" customFormat="1" ht="20.1" customHeight="1" spans="1:18">
      <c r="A24" s="54">
        <v>221</v>
      </c>
      <c r="B24" s="163" t="s">
        <v>936</v>
      </c>
      <c r="C24" s="51">
        <v>8473</v>
      </c>
      <c r="D24" s="51"/>
      <c r="E24" s="51"/>
      <c r="F24" s="51"/>
      <c r="G24" s="51"/>
      <c r="H24" s="51">
        <v>860</v>
      </c>
      <c r="I24" s="51"/>
      <c r="J24" s="51"/>
      <c r="K24" s="51"/>
      <c r="L24" s="51">
        <v>7613</v>
      </c>
      <c r="M24" s="51"/>
      <c r="N24" s="51"/>
      <c r="O24" s="51"/>
      <c r="P24" s="51"/>
      <c r="Q24" s="51"/>
      <c r="R24" s="51"/>
    </row>
    <row r="25" s="68" customFormat="1" ht="20.1" customHeight="1" spans="1:18">
      <c r="A25" s="54">
        <v>222</v>
      </c>
      <c r="B25" s="163" t="s">
        <v>956</v>
      </c>
      <c r="C25" s="51">
        <v>2499</v>
      </c>
      <c r="D25" s="51"/>
      <c r="E25" s="51"/>
      <c r="F25" s="51"/>
      <c r="G25" s="51"/>
      <c r="H25" s="51"/>
      <c r="I25" s="51"/>
      <c r="J25" s="51">
        <v>2499</v>
      </c>
      <c r="K25" s="51"/>
      <c r="L25" s="51"/>
      <c r="M25" s="51"/>
      <c r="N25" s="51"/>
      <c r="O25" s="51"/>
      <c r="P25" s="51"/>
      <c r="Q25" s="51"/>
      <c r="R25" s="51"/>
    </row>
    <row r="26" s="68" customFormat="1" ht="20.1" customHeight="1" spans="1:18">
      <c r="A26" s="54">
        <v>224</v>
      </c>
      <c r="B26" s="163" t="s">
        <v>996</v>
      </c>
      <c r="C26" s="51">
        <v>995</v>
      </c>
      <c r="D26" s="51">
        <v>365</v>
      </c>
      <c r="E26" s="51">
        <v>67</v>
      </c>
      <c r="F26" s="51"/>
      <c r="G26" s="51"/>
      <c r="H26" s="51">
        <v>53</v>
      </c>
      <c r="I26" s="51"/>
      <c r="J26" s="51"/>
      <c r="K26" s="51"/>
      <c r="L26" s="51">
        <v>510</v>
      </c>
      <c r="M26" s="51"/>
      <c r="N26" s="51"/>
      <c r="O26" s="51"/>
      <c r="P26" s="51"/>
      <c r="Q26" s="51"/>
      <c r="R26" s="51"/>
    </row>
    <row r="27" s="68" customFormat="1" ht="20.1" customHeight="1" spans="1:18">
      <c r="A27" s="54">
        <v>227</v>
      </c>
      <c r="B27" s="54" t="s">
        <v>1031</v>
      </c>
      <c r="C27" s="51">
        <v>3200</v>
      </c>
      <c r="D27" s="51"/>
      <c r="E27" s="51"/>
      <c r="F27" s="51"/>
      <c r="G27" s="51"/>
      <c r="H27" s="51"/>
      <c r="I27" s="51"/>
      <c r="J27" s="51"/>
      <c r="K27" s="51"/>
      <c r="L27" s="51"/>
      <c r="M27" s="51"/>
      <c r="N27" s="51"/>
      <c r="O27" s="51"/>
      <c r="P27" s="51"/>
      <c r="Q27" s="51">
        <v>3200</v>
      </c>
      <c r="R27" s="51"/>
    </row>
    <row r="28" s="68" customFormat="1" ht="20.1" customHeight="1" spans="1:18">
      <c r="A28" s="54">
        <v>229</v>
      </c>
      <c r="B28" s="51" t="s">
        <v>1032</v>
      </c>
      <c r="C28" s="51">
        <v>12356</v>
      </c>
      <c r="D28" s="51"/>
      <c r="E28" s="51"/>
      <c r="F28" s="51"/>
      <c r="G28" s="51"/>
      <c r="H28" s="51">
        <v>3837</v>
      </c>
      <c r="I28" s="51"/>
      <c r="J28" s="51"/>
      <c r="K28" s="51"/>
      <c r="L28" s="51"/>
      <c r="M28" s="51"/>
      <c r="N28" s="51"/>
      <c r="O28" s="51"/>
      <c r="P28" s="51"/>
      <c r="Q28" s="51"/>
      <c r="R28" s="51">
        <v>8519</v>
      </c>
    </row>
    <row r="29" s="68" customFormat="1" ht="20.1" customHeight="1" spans="1:18">
      <c r="A29" s="54">
        <v>230</v>
      </c>
      <c r="B29" s="51" t="s">
        <v>1116</v>
      </c>
      <c r="C29" s="51">
        <v>10600</v>
      </c>
      <c r="D29" s="51"/>
      <c r="E29" s="51"/>
      <c r="F29" s="51"/>
      <c r="G29" s="51"/>
      <c r="H29" s="51"/>
      <c r="I29" s="51"/>
      <c r="J29" s="51"/>
      <c r="K29" s="51"/>
      <c r="L29" s="51"/>
      <c r="M29" s="51"/>
      <c r="N29" s="51"/>
      <c r="O29" s="51"/>
      <c r="P29" s="51">
        <v>10600</v>
      </c>
      <c r="Q29" s="51"/>
      <c r="R29" s="51"/>
    </row>
    <row r="30" s="68" customFormat="1" ht="20.1" customHeight="1" spans="1:18">
      <c r="A30" s="54">
        <v>232</v>
      </c>
      <c r="B30" s="163" t="s">
        <v>1036</v>
      </c>
      <c r="C30" s="51">
        <f>SUM(D30:R30)</f>
        <v>50358</v>
      </c>
      <c r="D30" s="51"/>
      <c r="E30" s="51"/>
      <c r="F30" s="51"/>
      <c r="G30" s="51"/>
      <c r="H30" s="51"/>
      <c r="I30" s="51"/>
      <c r="J30" s="51"/>
      <c r="K30" s="51"/>
      <c r="L30" s="51"/>
      <c r="M30" s="51"/>
      <c r="N30" s="51">
        <v>10424</v>
      </c>
      <c r="O30" s="51">
        <v>39934</v>
      </c>
      <c r="P30" s="51"/>
      <c r="Q30" s="51"/>
      <c r="R30" s="51"/>
    </row>
    <row r="31" s="68" customFormat="1" ht="20.1" customHeight="1" spans="1:18">
      <c r="A31" s="54">
        <v>233</v>
      </c>
      <c r="B31" s="163" t="s">
        <v>1042</v>
      </c>
      <c r="C31" s="51">
        <v>41</v>
      </c>
      <c r="D31" s="51"/>
      <c r="E31" s="51"/>
      <c r="F31" s="51"/>
      <c r="G31" s="51"/>
      <c r="H31" s="51"/>
      <c r="I31" s="51"/>
      <c r="J31" s="51"/>
      <c r="K31" s="51"/>
      <c r="L31" s="51"/>
      <c r="M31" s="51"/>
      <c r="N31" s="51">
        <v>41</v>
      </c>
      <c r="O31" s="51"/>
      <c r="P31" s="51"/>
      <c r="Q31" s="51"/>
      <c r="R31" s="51"/>
    </row>
    <row r="32" s="68" customFormat="1" ht="20.1" customHeight="1" spans="1:18">
      <c r="A32" s="164" t="s">
        <v>1120</v>
      </c>
      <c r="B32" s="164"/>
      <c r="C32" s="51">
        <f>SUM(D32:R32)</f>
        <v>366501</v>
      </c>
      <c r="D32" s="51">
        <f>SUM(D6:D31)</f>
        <v>69135</v>
      </c>
      <c r="E32" s="51">
        <f t="shared" ref="E32:R32" si="0">SUM(E6:E31)</f>
        <v>11383</v>
      </c>
      <c r="F32" s="51">
        <f t="shared" si="0"/>
        <v>6801</v>
      </c>
      <c r="G32" s="51">
        <f t="shared" si="0"/>
        <v>0</v>
      </c>
      <c r="H32" s="51">
        <f t="shared" si="0"/>
        <v>98519</v>
      </c>
      <c r="I32" s="51">
        <f t="shared" si="0"/>
        <v>12184</v>
      </c>
      <c r="J32" s="51">
        <f t="shared" si="0"/>
        <v>11112</v>
      </c>
      <c r="K32" s="51">
        <f t="shared" si="0"/>
        <v>0</v>
      </c>
      <c r="L32" s="51">
        <f t="shared" si="0"/>
        <v>8967</v>
      </c>
      <c r="M32" s="51">
        <f t="shared" si="0"/>
        <v>48097</v>
      </c>
      <c r="N32" s="51">
        <f t="shared" si="0"/>
        <v>10465</v>
      </c>
      <c r="O32" s="51">
        <f t="shared" si="0"/>
        <v>39934</v>
      </c>
      <c r="P32" s="51">
        <f t="shared" si="0"/>
        <v>10600</v>
      </c>
      <c r="Q32" s="51">
        <f t="shared" si="0"/>
        <v>3200</v>
      </c>
      <c r="R32" s="51">
        <f t="shared" si="0"/>
        <v>36104</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
  <sheetViews>
    <sheetView showGridLines="0" showZeros="0" workbookViewId="0">
      <selection activeCell="H22" sqref="H22"/>
    </sheetView>
  </sheetViews>
  <sheetFormatPr defaultColWidth="12.1833333333333" defaultRowHeight="15.55" customHeight="1" outlineLevelCol="2"/>
  <cols>
    <col min="1" max="1" width="11.25" style="151" customWidth="1"/>
    <col min="2" max="2" width="34.625" style="151" customWidth="1"/>
    <col min="3" max="3" width="33.875" style="151" customWidth="1"/>
    <col min="4" max="16381" width="12.1833333333333" style="151" customWidth="1"/>
    <col min="16382" max="16384" width="12.1833333333333" style="152"/>
  </cols>
  <sheetData>
    <row r="1" ht="36.75" customHeight="1" spans="1:3">
      <c r="A1" s="153" t="s">
        <v>1121</v>
      </c>
      <c r="B1" s="153"/>
      <c r="C1" s="153"/>
    </row>
    <row r="2" ht="16.95" customHeight="1" spans="1:3">
      <c r="A2" s="154"/>
      <c r="B2" s="154"/>
      <c r="C2" s="155"/>
    </row>
    <row r="3" ht="16.95" customHeight="1" spans="1:3">
      <c r="A3" s="154"/>
      <c r="B3" s="154"/>
      <c r="C3" s="155" t="s">
        <v>1102</v>
      </c>
    </row>
    <row r="4" ht="16.9" customHeight="1" spans="1:3">
      <c r="A4" s="156" t="s">
        <v>1122</v>
      </c>
      <c r="B4" s="156" t="s">
        <v>1123</v>
      </c>
      <c r="C4" s="156" t="s">
        <v>30</v>
      </c>
    </row>
    <row r="5" ht="21" customHeight="1" spans="1:3">
      <c r="A5" s="156"/>
      <c r="B5" s="156"/>
      <c r="C5" s="156" t="s">
        <v>1124</v>
      </c>
    </row>
    <row r="6" ht="16.9" customHeight="1" spans="1:3">
      <c r="A6" s="157"/>
      <c r="B6" s="156" t="s">
        <v>1125</v>
      </c>
      <c r="C6" s="83">
        <f>SUM(C7,C12,C23,C31,C38,C42,C45,C49,C54,C60,C64,C69,C72)</f>
        <v>116882</v>
      </c>
    </row>
    <row r="7" ht="16.9" customHeight="1" spans="1:3">
      <c r="A7" s="147">
        <v>501</v>
      </c>
      <c r="B7" s="158" t="s">
        <v>1104</v>
      </c>
      <c r="C7" s="83">
        <f>SUM(C8:C11)</f>
        <v>61095</v>
      </c>
    </row>
    <row r="8" ht="16.9" customHeight="1" spans="1:3">
      <c r="A8" s="147">
        <v>50101</v>
      </c>
      <c r="B8" s="159" t="s">
        <v>1126</v>
      </c>
      <c r="C8" s="83">
        <v>40075</v>
      </c>
    </row>
    <row r="9" ht="16.9" customHeight="1" spans="1:3">
      <c r="A9" s="147">
        <v>50102</v>
      </c>
      <c r="B9" s="159" t="s">
        <v>1127</v>
      </c>
      <c r="C9" s="83">
        <v>8579</v>
      </c>
    </row>
    <row r="10" ht="16.9" customHeight="1" spans="1:3">
      <c r="A10" s="147">
        <v>50103</v>
      </c>
      <c r="B10" s="159" t="s">
        <v>1128</v>
      </c>
      <c r="C10" s="83">
        <v>7032</v>
      </c>
    </row>
    <row r="11" ht="16.9" customHeight="1" spans="1:3">
      <c r="A11" s="147">
        <v>50199</v>
      </c>
      <c r="B11" s="159" t="s">
        <v>1129</v>
      </c>
      <c r="C11" s="83">
        <v>5409</v>
      </c>
    </row>
    <row r="12" ht="16.9" customHeight="1" spans="1:3">
      <c r="A12" s="147">
        <v>502</v>
      </c>
      <c r="B12" s="158" t="s">
        <v>1105</v>
      </c>
      <c r="C12" s="83">
        <f>SUM(C13:C22)</f>
        <v>5858</v>
      </c>
    </row>
    <row r="13" ht="16.9" customHeight="1" spans="1:3">
      <c r="A13" s="147">
        <v>50201</v>
      </c>
      <c r="B13" s="159" t="s">
        <v>1130</v>
      </c>
      <c r="C13" s="83">
        <v>4139</v>
      </c>
    </row>
    <row r="14" ht="16.9" customHeight="1" spans="1:3">
      <c r="A14" s="147">
        <v>50202</v>
      </c>
      <c r="B14" s="159" t="s">
        <v>1131</v>
      </c>
      <c r="C14" s="83">
        <v>515</v>
      </c>
    </row>
    <row r="15" ht="16.9" customHeight="1" spans="1:3">
      <c r="A15" s="147">
        <v>50203</v>
      </c>
      <c r="B15" s="159" t="s">
        <v>1132</v>
      </c>
      <c r="C15" s="83">
        <v>363</v>
      </c>
    </row>
    <row r="16" ht="16.9" customHeight="1" spans="1:3">
      <c r="A16" s="147">
        <v>50204</v>
      </c>
      <c r="B16" s="159" t="s">
        <v>1133</v>
      </c>
      <c r="C16" s="83">
        <v>589</v>
      </c>
    </row>
    <row r="17" ht="16.9" customHeight="1" spans="1:3">
      <c r="A17" s="147">
        <v>50205</v>
      </c>
      <c r="B17" s="159" t="s">
        <v>1134</v>
      </c>
      <c r="C17" s="83">
        <v>0</v>
      </c>
    </row>
    <row r="18" ht="16.9" customHeight="1" spans="1:3">
      <c r="A18" s="147">
        <v>50206</v>
      </c>
      <c r="B18" s="159" t="s">
        <v>1135</v>
      </c>
      <c r="C18" s="83">
        <v>108</v>
      </c>
    </row>
    <row r="19" ht="16.9" customHeight="1" spans="1:3">
      <c r="A19" s="147">
        <v>50207</v>
      </c>
      <c r="B19" s="159" t="s">
        <v>1136</v>
      </c>
      <c r="C19" s="83">
        <v>0</v>
      </c>
    </row>
    <row r="20" ht="16.9" customHeight="1" spans="1:3">
      <c r="A20" s="147">
        <v>50208</v>
      </c>
      <c r="B20" s="159" t="s">
        <v>1137</v>
      </c>
      <c r="C20" s="83">
        <v>31</v>
      </c>
    </row>
    <row r="21" ht="16.9" customHeight="1" spans="1:3">
      <c r="A21" s="147">
        <v>50209</v>
      </c>
      <c r="B21" s="159" t="s">
        <v>1138</v>
      </c>
      <c r="C21" s="83">
        <v>113</v>
      </c>
    </row>
    <row r="22" ht="16.9" customHeight="1" spans="1:3">
      <c r="A22" s="147">
        <v>50299</v>
      </c>
      <c r="B22" s="159" t="s">
        <v>1139</v>
      </c>
      <c r="C22" s="83">
        <v>0</v>
      </c>
    </row>
    <row r="23" ht="16.9" customHeight="1" spans="1:3">
      <c r="A23" s="147">
        <v>503</v>
      </c>
      <c r="B23" s="158" t="s">
        <v>1140</v>
      </c>
      <c r="C23" s="83">
        <f>SUM(C24:C30)</f>
        <v>0</v>
      </c>
    </row>
    <row r="24" ht="16.9" customHeight="1" spans="1:3">
      <c r="A24" s="147">
        <v>50301</v>
      </c>
      <c r="B24" s="159" t="s">
        <v>1141</v>
      </c>
      <c r="C24" s="83">
        <v>0</v>
      </c>
    </row>
    <row r="25" ht="16.9" customHeight="1" spans="1:3">
      <c r="A25" s="147">
        <v>50302</v>
      </c>
      <c r="B25" s="159" t="s">
        <v>1142</v>
      </c>
      <c r="C25" s="83">
        <v>0</v>
      </c>
    </row>
    <row r="26" ht="16.9" customHeight="1" spans="1:3">
      <c r="A26" s="147">
        <v>50303</v>
      </c>
      <c r="B26" s="159" t="s">
        <v>1143</v>
      </c>
      <c r="C26" s="83">
        <v>0</v>
      </c>
    </row>
    <row r="27" ht="16.9" customHeight="1" spans="1:3">
      <c r="A27" s="147">
        <v>50305</v>
      </c>
      <c r="B27" s="159" t="s">
        <v>1144</v>
      </c>
      <c r="C27" s="83">
        <v>0</v>
      </c>
    </row>
    <row r="28" ht="16.9" customHeight="1" spans="1:3">
      <c r="A28" s="147">
        <v>50306</v>
      </c>
      <c r="B28" s="159" t="s">
        <v>1145</v>
      </c>
      <c r="C28" s="83">
        <v>0</v>
      </c>
    </row>
    <row r="29" ht="16.9" customHeight="1" spans="1:3">
      <c r="A29" s="147">
        <v>50307</v>
      </c>
      <c r="B29" s="159" t="s">
        <v>1146</v>
      </c>
      <c r="C29" s="83">
        <v>0</v>
      </c>
    </row>
    <row r="30" ht="16.9" customHeight="1" spans="1:3">
      <c r="A30" s="147">
        <v>50399</v>
      </c>
      <c r="B30" s="159" t="s">
        <v>1147</v>
      </c>
      <c r="C30" s="83">
        <v>0</v>
      </c>
    </row>
    <row r="31" ht="16.9" customHeight="1" spans="1:3">
      <c r="A31" s="147">
        <v>504</v>
      </c>
      <c r="B31" s="158" t="s">
        <v>1148</v>
      </c>
      <c r="C31" s="83">
        <f>SUM(C32:C37)</f>
        <v>0</v>
      </c>
    </row>
    <row r="32" ht="16.9" customHeight="1" spans="1:3">
      <c r="A32" s="147">
        <v>50401</v>
      </c>
      <c r="B32" s="159" t="s">
        <v>1141</v>
      </c>
      <c r="C32" s="83">
        <v>0</v>
      </c>
    </row>
    <row r="33" ht="16.9" customHeight="1" spans="1:3">
      <c r="A33" s="147">
        <v>50402</v>
      </c>
      <c r="B33" s="159" t="s">
        <v>1142</v>
      </c>
      <c r="C33" s="83">
        <v>0</v>
      </c>
    </row>
    <row r="34" ht="16.9" customHeight="1" spans="1:3">
      <c r="A34" s="147">
        <v>50403</v>
      </c>
      <c r="B34" s="159" t="s">
        <v>1143</v>
      </c>
      <c r="C34" s="83">
        <v>0</v>
      </c>
    </row>
    <row r="35" ht="16.9" customHeight="1" spans="1:3">
      <c r="A35" s="147">
        <v>50404</v>
      </c>
      <c r="B35" s="159" t="s">
        <v>1145</v>
      </c>
      <c r="C35" s="83">
        <v>0</v>
      </c>
    </row>
    <row r="36" ht="16.9" customHeight="1" spans="1:3">
      <c r="A36" s="147">
        <v>50405</v>
      </c>
      <c r="B36" s="159" t="s">
        <v>1146</v>
      </c>
      <c r="C36" s="83">
        <v>0</v>
      </c>
    </row>
    <row r="37" ht="16.9" customHeight="1" spans="1:3">
      <c r="A37" s="147">
        <v>50499</v>
      </c>
      <c r="B37" s="159" t="s">
        <v>1147</v>
      </c>
      <c r="C37" s="83">
        <v>0</v>
      </c>
    </row>
    <row r="38" ht="16.9" customHeight="1" spans="1:3">
      <c r="A38" s="147">
        <v>505</v>
      </c>
      <c r="B38" s="158" t="s">
        <v>1108</v>
      </c>
      <c r="C38" s="83">
        <f>SUM(C39:C41)</f>
        <v>44285</v>
      </c>
    </row>
    <row r="39" ht="16.9" customHeight="1" spans="1:3">
      <c r="A39" s="147">
        <v>50501</v>
      </c>
      <c r="B39" s="159" t="s">
        <v>1149</v>
      </c>
      <c r="C39" s="83">
        <v>35972</v>
      </c>
    </row>
    <row r="40" ht="16.9" customHeight="1" spans="1:3">
      <c r="A40" s="147">
        <v>50502</v>
      </c>
      <c r="B40" s="159" t="s">
        <v>1150</v>
      </c>
      <c r="C40" s="83">
        <v>5112</v>
      </c>
    </row>
    <row r="41" ht="16.9" customHeight="1" spans="1:3">
      <c r="A41" s="147">
        <v>50599</v>
      </c>
      <c r="B41" s="159" t="s">
        <v>1151</v>
      </c>
      <c r="C41" s="83">
        <v>3201</v>
      </c>
    </row>
    <row r="42" ht="16.9" customHeight="1" spans="1:3">
      <c r="A42" s="147">
        <v>506</v>
      </c>
      <c r="B42" s="158" t="s">
        <v>1109</v>
      </c>
      <c r="C42" s="83">
        <f>SUM(C43:C44)</f>
        <v>0</v>
      </c>
    </row>
    <row r="43" ht="16.9" customHeight="1" spans="1:3">
      <c r="A43" s="147">
        <v>50601</v>
      </c>
      <c r="B43" s="159" t="s">
        <v>1152</v>
      </c>
      <c r="C43" s="83">
        <v>0</v>
      </c>
    </row>
    <row r="44" ht="16.9" customHeight="1" spans="1:3">
      <c r="A44" s="147">
        <v>50602</v>
      </c>
      <c r="B44" s="159" t="s">
        <v>1153</v>
      </c>
      <c r="C44" s="83">
        <v>0</v>
      </c>
    </row>
    <row r="45" ht="16.9" customHeight="1" spans="1:3">
      <c r="A45" s="147">
        <v>507</v>
      </c>
      <c r="B45" s="158" t="s">
        <v>1110</v>
      </c>
      <c r="C45" s="83">
        <f>SUM(C46:C48)</f>
        <v>0</v>
      </c>
    </row>
    <row r="46" ht="16.9" customHeight="1" spans="1:3">
      <c r="A46" s="147">
        <v>50701</v>
      </c>
      <c r="B46" s="159" t="s">
        <v>1154</v>
      </c>
      <c r="C46" s="83">
        <v>0</v>
      </c>
    </row>
    <row r="47" ht="16.9" customHeight="1" spans="1:3">
      <c r="A47" s="147">
        <v>50702</v>
      </c>
      <c r="B47" s="159" t="s">
        <v>1155</v>
      </c>
      <c r="C47" s="83">
        <v>0</v>
      </c>
    </row>
    <row r="48" ht="16.9" customHeight="1" spans="1:3">
      <c r="A48" s="147">
        <v>50799</v>
      </c>
      <c r="B48" s="159" t="s">
        <v>1156</v>
      </c>
      <c r="C48" s="83">
        <v>0</v>
      </c>
    </row>
    <row r="49" ht="16.9" customHeight="1" spans="1:3">
      <c r="A49" s="147">
        <v>508</v>
      </c>
      <c r="B49" s="158" t="s">
        <v>1111</v>
      </c>
      <c r="C49" s="83">
        <f>SUM(C50:C53)</f>
        <v>0</v>
      </c>
    </row>
    <row r="50" ht="17" customHeight="1" spans="1:3">
      <c r="A50" s="147">
        <v>50803</v>
      </c>
      <c r="B50" s="159" t="s">
        <v>1157</v>
      </c>
      <c r="C50" s="83">
        <v>0</v>
      </c>
    </row>
    <row r="51" ht="17" customHeight="1" spans="1:3">
      <c r="A51" s="147">
        <v>50804</v>
      </c>
      <c r="B51" s="159" t="s">
        <v>1158</v>
      </c>
      <c r="C51" s="83">
        <v>0</v>
      </c>
    </row>
    <row r="52" ht="17" customHeight="1" spans="1:3">
      <c r="A52" s="147">
        <v>50805</v>
      </c>
      <c r="B52" s="159" t="s">
        <v>1159</v>
      </c>
      <c r="C52" s="83">
        <v>0</v>
      </c>
    </row>
    <row r="53" ht="17" customHeight="1" spans="1:3">
      <c r="A53" s="147">
        <v>50899</v>
      </c>
      <c r="B53" s="159" t="s">
        <v>1160</v>
      </c>
      <c r="C53" s="83">
        <v>0</v>
      </c>
    </row>
    <row r="54" ht="17" customHeight="1" spans="1:3">
      <c r="A54" s="147">
        <v>509</v>
      </c>
      <c r="B54" s="158" t="s">
        <v>1112</v>
      </c>
      <c r="C54" s="83">
        <f>SUM(C55:C59)</f>
        <v>5644</v>
      </c>
    </row>
    <row r="55" ht="17" customHeight="1" spans="1:3">
      <c r="A55" s="147">
        <v>50901</v>
      </c>
      <c r="B55" s="159" t="s">
        <v>1161</v>
      </c>
      <c r="C55" s="83">
        <v>0</v>
      </c>
    </row>
    <row r="56" ht="17" customHeight="1" spans="1:3">
      <c r="A56" s="147">
        <v>50902</v>
      </c>
      <c r="B56" s="159" t="s">
        <v>1162</v>
      </c>
      <c r="C56" s="83">
        <v>0</v>
      </c>
    </row>
    <row r="57" ht="17" customHeight="1" spans="1:3">
      <c r="A57" s="147">
        <v>50903</v>
      </c>
      <c r="B57" s="159" t="s">
        <v>1163</v>
      </c>
      <c r="C57" s="83">
        <v>0</v>
      </c>
    </row>
    <row r="58" ht="17" customHeight="1" spans="1:3">
      <c r="A58" s="147">
        <v>50905</v>
      </c>
      <c r="B58" s="159" t="s">
        <v>1164</v>
      </c>
      <c r="C58" s="83">
        <v>5644</v>
      </c>
    </row>
    <row r="59" ht="17" customHeight="1" spans="1:3">
      <c r="A59" s="147">
        <v>50999</v>
      </c>
      <c r="B59" s="159" t="s">
        <v>1165</v>
      </c>
      <c r="C59" s="83">
        <v>0</v>
      </c>
    </row>
    <row r="60" ht="17" customHeight="1" spans="1:3">
      <c r="A60" s="147">
        <v>510</v>
      </c>
      <c r="B60" s="158" t="s">
        <v>1113</v>
      </c>
      <c r="C60" s="83">
        <f>SUM(C61:C63)</f>
        <v>0</v>
      </c>
    </row>
    <row r="61" ht="17" customHeight="1" spans="1:3">
      <c r="A61" s="147">
        <v>51002</v>
      </c>
      <c r="B61" s="159" t="s">
        <v>1166</v>
      </c>
      <c r="C61" s="83">
        <v>0</v>
      </c>
    </row>
    <row r="62" ht="17" customHeight="1" spans="1:3">
      <c r="A62" s="147">
        <v>51003</v>
      </c>
      <c r="B62" s="159" t="s">
        <v>1167</v>
      </c>
      <c r="C62" s="83">
        <v>0</v>
      </c>
    </row>
    <row r="63" ht="17" customHeight="1" spans="1:3">
      <c r="A63" s="147">
        <v>51004</v>
      </c>
      <c r="B63" s="160" t="s">
        <v>1168</v>
      </c>
      <c r="C63" s="161">
        <v>0</v>
      </c>
    </row>
    <row r="64" ht="17" customHeight="1" spans="1:3">
      <c r="A64" s="147">
        <v>511</v>
      </c>
      <c r="B64" s="158" t="s">
        <v>1114</v>
      </c>
      <c r="C64" s="83">
        <f>SUM(C65:C68)</f>
        <v>0</v>
      </c>
    </row>
    <row r="65" ht="17" customHeight="1" spans="1:3">
      <c r="A65" s="147">
        <v>51101</v>
      </c>
      <c r="B65" s="159" t="s">
        <v>1169</v>
      </c>
      <c r="C65" s="83">
        <v>0</v>
      </c>
    </row>
    <row r="66" ht="17" customHeight="1" spans="1:3">
      <c r="A66" s="147">
        <v>51102</v>
      </c>
      <c r="B66" s="159" t="s">
        <v>1170</v>
      </c>
      <c r="C66" s="83">
        <v>0</v>
      </c>
    </row>
    <row r="67" ht="17" customHeight="1" spans="1:3">
      <c r="A67" s="147">
        <v>51103</v>
      </c>
      <c r="B67" s="159" t="s">
        <v>1171</v>
      </c>
      <c r="C67" s="83">
        <v>0</v>
      </c>
    </row>
    <row r="68" ht="17" customHeight="1" spans="1:3">
      <c r="A68" s="147">
        <v>51104</v>
      </c>
      <c r="B68" s="159" t="s">
        <v>1172</v>
      </c>
      <c r="C68" s="83">
        <v>0</v>
      </c>
    </row>
    <row r="69" ht="17" customHeight="1" spans="1:3">
      <c r="A69" s="147">
        <v>514</v>
      </c>
      <c r="B69" s="158" t="s">
        <v>1117</v>
      </c>
      <c r="C69" s="83">
        <f>SUM(C70:C71)</f>
        <v>0</v>
      </c>
    </row>
    <row r="70" ht="17" customHeight="1" spans="1:3">
      <c r="A70" s="147">
        <v>51401</v>
      </c>
      <c r="B70" s="159" t="s">
        <v>1173</v>
      </c>
      <c r="C70" s="83">
        <v>0</v>
      </c>
    </row>
    <row r="71" ht="17" customHeight="1" spans="1:3">
      <c r="A71" s="147">
        <v>51402</v>
      </c>
      <c r="B71" s="159" t="s">
        <v>1174</v>
      </c>
      <c r="C71" s="83">
        <v>0</v>
      </c>
    </row>
    <row r="72" ht="17" customHeight="1" spans="1:3">
      <c r="A72" s="147">
        <v>599</v>
      </c>
      <c r="B72" s="158" t="s">
        <v>1032</v>
      </c>
      <c r="C72" s="83">
        <f>SUM(C73:C77)</f>
        <v>0</v>
      </c>
    </row>
    <row r="73" ht="17" customHeight="1" spans="1:3">
      <c r="A73" s="147">
        <v>59907</v>
      </c>
      <c r="B73" s="159" t="s">
        <v>1175</v>
      </c>
      <c r="C73" s="83">
        <v>0</v>
      </c>
    </row>
    <row r="74" ht="17" customHeight="1" spans="1:3">
      <c r="A74" s="147">
        <v>59908</v>
      </c>
      <c r="B74" s="159" t="s">
        <v>1176</v>
      </c>
      <c r="C74" s="83">
        <v>0</v>
      </c>
    </row>
    <row r="75" ht="17" customHeight="1" spans="1:3">
      <c r="A75" s="147">
        <v>59909</v>
      </c>
      <c r="B75" s="159" t="s">
        <v>1177</v>
      </c>
      <c r="C75" s="83">
        <v>0</v>
      </c>
    </row>
    <row r="76" ht="17" customHeight="1" spans="1:3">
      <c r="A76" s="147">
        <v>59910</v>
      </c>
      <c r="B76" s="159" t="s">
        <v>1178</v>
      </c>
      <c r="C76" s="83">
        <v>0</v>
      </c>
    </row>
    <row r="77" ht="17" customHeight="1" spans="1:3">
      <c r="A77" s="147">
        <v>59999</v>
      </c>
      <c r="B77" s="159" t="s">
        <v>1179</v>
      </c>
      <c r="C77" s="83">
        <v>0</v>
      </c>
    </row>
  </sheetData>
  <mergeCells count="3">
    <mergeCell ref="A1:C1"/>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1"/>
  <sheetViews>
    <sheetView showGridLines="0" showZeros="0" topLeftCell="A2" workbookViewId="0">
      <selection activeCell="V161" sqref="V161"/>
    </sheetView>
  </sheetViews>
  <sheetFormatPr defaultColWidth="5.75833333333333" defaultRowHeight="13.5"/>
  <cols>
    <col min="1" max="1" width="18.3" style="137" customWidth="1"/>
    <col min="2" max="2" width="7.375" style="137" customWidth="1"/>
    <col min="3" max="22" width="5.625" style="137" customWidth="1"/>
    <col min="23" max="23" width="9.375" style="137" customWidth="1"/>
    <col min="24" max="16384" width="5.75833333333333" style="137"/>
  </cols>
  <sheetData>
    <row r="1" ht="14.25" spans="1:1">
      <c r="A1" s="72"/>
    </row>
    <row r="2" s="136" customFormat="1" ht="33.95" customHeight="1" spans="1:23">
      <c r="A2" s="138"/>
      <c r="B2" s="139" t="s">
        <v>1180</v>
      </c>
      <c r="C2" s="139"/>
      <c r="D2" s="139"/>
      <c r="E2" s="139"/>
      <c r="F2" s="139"/>
      <c r="G2" s="139"/>
      <c r="H2" s="139"/>
      <c r="I2" s="139"/>
      <c r="J2" s="139"/>
      <c r="K2" s="139"/>
      <c r="L2" s="139"/>
      <c r="M2" s="139"/>
      <c r="N2" s="139"/>
      <c r="O2" s="139"/>
      <c r="P2" s="139"/>
      <c r="Q2" s="139"/>
      <c r="R2" s="139"/>
      <c r="S2" s="139"/>
      <c r="T2" s="139"/>
      <c r="U2" s="139"/>
      <c r="V2" s="139"/>
      <c r="W2" s="138"/>
    </row>
    <row r="3" ht="17.1" customHeight="1" spans="1:23">
      <c r="A3" s="140"/>
      <c r="B3" s="141"/>
      <c r="C3" s="141"/>
      <c r="D3" s="141"/>
      <c r="E3" s="141"/>
      <c r="F3" s="141"/>
      <c r="G3" s="141"/>
      <c r="H3" s="141"/>
      <c r="I3" s="141"/>
      <c r="J3" s="141"/>
      <c r="K3" s="141"/>
      <c r="L3" s="141"/>
      <c r="M3" s="141"/>
      <c r="N3" s="141"/>
      <c r="O3" s="141"/>
      <c r="P3" s="141"/>
      <c r="Q3" s="141"/>
      <c r="R3" s="141"/>
      <c r="S3" s="141"/>
      <c r="T3" s="141"/>
      <c r="U3" s="141"/>
      <c r="V3" s="150"/>
      <c r="W3" s="140" t="s">
        <v>26</v>
      </c>
    </row>
    <row r="4" ht="31.5" customHeight="1" spans="1:23">
      <c r="A4" s="142" t="s">
        <v>1181</v>
      </c>
      <c r="B4" s="143" t="s">
        <v>1182</v>
      </c>
      <c r="C4" s="143"/>
      <c r="D4" s="143"/>
      <c r="E4" s="143"/>
      <c r="F4" s="143"/>
      <c r="G4" s="143"/>
      <c r="H4" s="143"/>
      <c r="I4" s="143"/>
      <c r="J4" s="143"/>
      <c r="K4" s="143"/>
      <c r="L4" s="143"/>
      <c r="M4" s="143"/>
      <c r="N4" s="143"/>
      <c r="O4" s="143"/>
      <c r="P4" s="143"/>
      <c r="Q4" s="143"/>
      <c r="R4" s="143"/>
      <c r="S4" s="143"/>
      <c r="T4" s="143"/>
      <c r="U4" s="143"/>
      <c r="V4" s="143"/>
      <c r="W4" s="143"/>
    </row>
    <row r="5" s="137" customFormat="1" ht="72.75" customHeight="1" spans="1:23">
      <c r="A5" s="144"/>
      <c r="B5" s="145" t="s">
        <v>1183</v>
      </c>
      <c r="C5" s="146" t="s">
        <v>63</v>
      </c>
      <c r="D5" s="146" t="s">
        <v>1184</v>
      </c>
      <c r="E5" s="146" t="s">
        <v>1185</v>
      </c>
      <c r="F5" s="146" t="s">
        <v>1186</v>
      </c>
      <c r="G5" s="146" t="s">
        <v>1187</v>
      </c>
      <c r="H5" s="146" t="s">
        <v>1188</v>
      </c>
      <c r="I5" s="146" t="s">
        <v>1189</v>
      </c>
      <c r="J5" s="146" t="s">
        <v>1190</v>
      </c>
      <c r="K5" s="146" t="s">
        <v>1191</v>
      </c>
      <c r="L5" s="146" t="s">
        <v>1192</v>
      </c>
      <c r="M5" s="146" t="s">
        <v>1193</v>
      </c>
      <c r="N5" s="146" t="s">
        <v>1194</v>
      </c>
      <c r="O5" s="146" t="s">
        <v>1195</v>
      </c>
      <c r="P5" s="146" t="s">
        <v>1196</v>
      </c>
      <c r="Q5" s="146" t="s">
        <v>1197</v>
      </c>
      <c r="R5" s="146" t="s">
        <v>1198</v>
      </c>
      <c r="S5" s="146" t="s">
        <v>1199</v>
      </c>
      <c r="T5" s="146" t="s">
        <v>1200</v>
      </c>
      <c r="U5" s="146" t="s">
        <v>1201</v>
      </c>
      <c r="V5" s="146" t="s">
        <v>1202</v>
      </c>
      <c r="W5" s="146" t="s">
        <v>1203</v>
      </c>
    </row>
    <row r="6" s="137" customFormat="1" ht="17.25" hidden="1" customHeight="1" spans="1:23">
      <c r="A6" s="147" t="s">
        <v>1204</v>
      </c>
      <c r="B6" s="148"/>
      <c r="C6" s="148"/>
      <c r="D6" s="148"/>
      <c r="E6" s="148"/>
      <c r="F6" s="148"/>
      <c r="G6" s="148"/>
      <c r="H6" s="148"/>
      <c r="I6" s="148"/>
      <c r="J6" s="148"/>
      <c r="K6" s="148"/>
      <c r="L6" s="148"/>
      <c r="M6" s="148"/>
      <c r="N6" s="148"/>
      <c r="O6" s="148"/>
      <c r="P6" s="148"/>
      <c r="Q6" s="148"/>
      <c r="R6" s="148"/>
      <c r="S6" s="148"/>
      <c r="T6" s="148"/>
      <c r="U6" s="148"/>
      <c r="V6" s="148"/>
      <c r="W6" s="148"/>
    </row>
    <row r="7" s="137" customFormat="1" ht="17.25" hidden="1" customHeight="1" spans="1:23">
      <c r="A7" s="147" t="s">
        <v>1205</v>
      </c>
      <c r="B7" s="148"/>
      <c r="C7" s="148"/>
      <c r="D7" s="148"/>
      <c r="E7" s="148"/>
      <c r="F7" s="148"/>
      <c r="G7" s="148"/>
      <c r="H7" s="148"/>
      <c r="I7" s="148"/>
      <c r="J7" s="148"/>
      <c r="K7" s="148"/>
      <c r="L7" s="148"/>
      <c r="M7" s="148"/>
      <c r="N7" s="148"/>
      <c r="O7" s="148"/>
      <c r="P7" s="148"/>
      <c r="Q7" s="148"/>
      <c r="R7" s="148"/>
      <c r="S7" s="148"/>
      <c r="T7" s="148"/>
      <c r="U7" s="148"/>
      <c r="V7" s="148"/>
      <c r="W7" s="148"/>
    </row>
    <row r="8" s="137" customFormat="1" ht="17.25" hidden="1" customHeight="1" spans="1:23">
      <c r="A8" s="147" t="s">
        <v>1206</v>
      </c>
      <c r="B8" s="148"/>
      <c r="C8" s="148"/>
      <c r="D8" s="148"/>
      <c r="E8" s="148"/>
      <c r="F8" s="148"/>
      <c r="G8" s="148"/>
      <c r="H8" s="148"/>
      <c r="I8" s="148"/>
      <c r="J8" s="148"/>
      <c r="K8" s="148"/>
      <c r="L8" s="148"/>
      <c r="M8" s="148"/>
      <c r="N8" s="148"/>
      <c r="O8" s="148"/>
      <c r="P8" s="148"/>
      <c r="Q8" s="148"/>
      <c r="R8" s="148"/>
      <c r="S8" s="148"/>
      <c r="T8" s="148"/>
      <c r="U8" s="148"/>
      <c r="V8" s="148"/>
      <c r="W8" s="148"/>
    </row>
    <row r="9" s="137" customFormat="1" ht="17.25" hidden="1" customHeight="1" spans="1:23">
      <c r="A9" s="147" t="s">
        <v>1207</v>
      </c>
      <c r="B9" s="149"/>
      <c r="C9" s="149"/>
      <c r="D9" s="149"/>
      <c r="E9" s="149"/>
      <c r="F9" s="149"/>
      <c r="G9" s="149"/>
      <c r="H9" s="149"/>
      <c r="I9" s="149"/>
      <c r="J9" s="149"/>
      <c r="K9" s="149"/>
      <c r="L9" s="149"/>
      <c r="M9" s="149"/>
      <c r="N9" s="149"/>
      <c r="O9" s="149"/>
      <c r="P9" s="149"/>
      <c r="Q9" s="149"/>
      <c r="R9" s="149"/>
      <c r="S9" s="149"/>
      <c r="T9" s="149"/>
      <c r="U9" s="149"/>
      <c r="V9" s="149"/>
      <c r="W9" s="149"/>
    </row>
    <row r="10" s="137" customFormat="1" ht="17.25" hidden="1" customHeight="1" spans="1:23">
      <c r="A10" s="147" t="s">
        <v>1208</v>
      </c>
      <c r="B10" s="149"/>
      <c r="C10" s="149"/>
      <c r="D10" s="149"/>
      <c r="E10" s="149"/>
      <c r="F10" s="149"/>
      <c r="G10" s="149"/>
      <c r="H10" s="149"/>
      <c r="I10" s="149"/>
      <c r="J10" s="149"/>
      <c r="K10" s="149"/>
      <c r="L10" s="149"/>
      <c r="M10" s="149"/>
      <c r="N10" s="149"/>
      <c r="O10" s="149"/>
      <c r="P10" s="149"/>
      <c r="Q10" s="149"/>
      <c r="R10" s="149"/>
      <c r="S10" s="149"/>
      <c r="T10" s="149"/>
      <c r="U10" s="149"/>
      <c r="V10" s="149"/>
      <c r="W10" s="149"/>
    </row>
    <row r="11" s="137" customFormat="1" ht="17.25" hidden="1" customHeight="1" spans="1:23">
      <c r="A11" s="147" t="s">
        <v>1209</v>
      </c>
      <c r="B11" s="149"/>
      <c r="C11" s="149"/>
      <c r="D11" s="149"/>
      <c r="E11" s="149"/>
      <c r="F11" s="149"/>
      <c r="G11" s="149"/>
      <c r="H11" s="149"/>
      <c r="I11" s="149"/>
      <c r="J11" s="149"/>
      <c r="K11" s="149"/>
      <c r="L11" s="149"/>
      <c r="M11" s="149"/>
      <c r="N11" s="149"/>
      <c r="O11" s="149"/>
      <c r="P11" s="149"/>
      <c r="Q11" s="149"/>
      <c r="R11" s="149"/>
      <c r="S11" s="149"/>
      <c r="T11" s="149"/>
      <c r="U11" s="149"/>
      <c r="V11" s="149"/>
      <c r="W11" s="149"/>
    </row>
    <row r="12" s="137" customFormat="1" ht="17.25" hidden="1" customHeight="1" spans="1:23">
      <c r="A12" s="147" t="s">
        <v>1210</v>
      </c>
      <c r="B12" s="149"/>
      <c r="C12" s="149"/>
      <c r="D12" s="149"/>
      <c r="E12" s="149"/>
      <c r="F12" s="149"/>
      <c r="G12" s="149"/>
      <c r="H12" s="149"/>
      <c r="I12" s="149"/>
      <c r="J12" s="149"/>
      <c r="K12" s="149"/>
      <c r="L12" s="149"/>
      <c r="M12" s="149"/>
      <c r="N12" s="149"/>
      <c r="O12" s="149"/>
      <c r="P12" s="149"/>
      <c r="Q12" s="149"/>
      <c r="R12" s="149"/>
      <c r="S12" s="149"/>
      <c r="T12" s="149"/>
      <c r="U12" s="149"/>
      <c r="V12" s="149"/>
      <c r="W12" s="149"/>
    </row>
    <row r="13" s="137" customFormat="1" ht="17.25" hidden="1" customHeight="1" spans="1:23">
      <c r="A13" s="147" t="s">
        <v>1211</v>
      </c>
      <c r="B13" s="149"/>
      <c r="C13" s="149"/>
      <c r="D13" s="149"/>
      <c r="E13" s="149"/>
      <c r="F13" s="149"/>
      <c r="G13" s="149"/>
      <c r="H13" s="149"/>
      <c r="I13" s="149"/>
      <c r="J13" s="149"/>
      <c r="K13" s="149"/>
      <c r="L13" s="149"/>
      <c r="M13" s="149"/>
      <c r="N13" s="149"/>
      <c r="O13" s="149"/>
      <c r="P13" s="149"/>
      <c r="Q13" s="149"/>
      <c r="R13" s="149"/>
      <c r="S13" s="149"/>
      <c r="T13" s="149"/>
      <c r="U13" s="149"/>
      <c r="V13" s="149"/>
      <c r="W13" s="149"/>
    </row>
    <row r="14" s="137" customFormat="1" ht="17.25" hidden="1" customHeight="1" spans="1:23">
      <c r="A14" s="147" t="s">
        <v>1212</v>
      </c>
      <c r="B14" s="149"/>
      <c r="C14" s="149"/>
      <c r="D14" s="149"/>
      <c r="E14" s="149"/>
      <c r="F14" s="149"/>
      <c r="G14" s="149"/>
      <c r="H14" s="149"/>
      <c r="I14" s="149"/>
      <c r="J14" s="149"/>
      <c r="K14" s="149"/>
      <c r="L14" s="149"/>
      <c r="M14" s="149"/>
      <c r="N14" s="149"/>
      <c r="O14" s="149"/>
      <c r="P14" s="149"/>
      <c r="Q14" s="149"/>
      <c r="R14" s="149"/>
      <c r="S14" s="149"/>
      <c r="T14" s="149"/>
      <c r="U14" s="149"/>
      <c r="V14" s="149"/>
      <c r="W14" s="149"/>
    </row>
    <row r="15" s="137" customFormat="1" ht="17.25" hidden="1" customHeight="1" spans="1:23">
      <c r="A15" s="147" t="s">
        <v>1213</v>
      </c>
      <c r="B15" s="149"/>
      <c r="C15" s="149"/>
      <c r="D15" s="149"/>
      <c r="E15" s="149"/>
      <c r="F15" s="149"/>
      <c r="G15" s="149"/>
      <c r="H15" s="149"/>
      <c r="I15" s="149"/>
      <c r="J15" s="149"/>
      <c r="K15" s="149"/>
      <c r="L15" s="149"/>
      <c r="M15" s="149"/>
      <c r="N15" s="149"/>
      <c r="O15" s="149"/>
      <c r="P15" s="149"/>
      <c r="Q15" s="149"/>
      <c r="R15" s="149"/>
      <c r="S15" s="149"/>
      <c r="T15" s="149"/>
      <c r="U15" s="149"/>
      <c r="V15" s="149"/>
      <c r="W15" s="149"/>
    </row>
    <row r="16" s="137" customFormat="1" ht="17.25" hidden="1" customHeight="1" spans="1:23">
      <c r="A16" s="147" t="s">
        <v>1214</v>
      </c>
      <c r="B16" s="149"/>
      <c r="C16" s="149"/>
      <c r="D16" s="149"/>
      <c r="E16" s="149"/>
      <c r="F16" s="149"/>
      <c r="G16" s="149"/>
      <c r="H16" s="149"/>
      <c r="I16" s="149"/>
      <c r="J16" s="149"/>
      <c r="K16" s="149"/>
      <c r="L16" s="149"/>
      <c r="M16" s="149"/>
      <c r="N16" s="149"/>
      <c r="O16" s="149"/>
      <c r="P16" s="149"/>
      <c r="Q16" s="149"/>
      <c r="R16" s="149"/>
      <c r="S16" s="149"/>
      <c r="T16" s="149"/>
      <c r="U16" s="149"/>
      <c r="V16" s="149"/>
      <c r="W16" s="149"/>
    </row>
    <row r="17" s="137" customFormat="1" ht="17.25" hidden="1" customHeight="1" spans="1:23">
      <c r="A17" s="147" t="s">
        <v>1215</v>
      </c>
      <c r="B17" s="149"/>
      <c r="C17" s="149"/>
      <c r="D17" s="149"/>
      <c r="E17" s="149"/>
      <c r="F17" s="149"/>
      <c r="G17" s="149"/>
      <c r="H17" s="149"/>
      <c r="I17" s="149"/>
      <c r="J17" s="149"/>
      <c r="K17" s="149"/>
      <c r="L17" s="149"/>
      <c r="M17" s="149"/>
      <c r="N17" s="149"/>
      <c r="O17" s="149"/>
      <c r="P17" s="149"/>
      <c r="Q17" s="149"/>
      <c r="R17" s="149"/>
      <c r="S17" s="149"/>
      <c r="T17" s="149"/>
      <c r="U17" s="149"/>
      <c r="V17" s="149"/>
      <c r="W17" s="149"/>
    </row>
    <row r="18" s="137" customFormat="1" ht="15.95" hidden="1" customHeight="1" spans="1:23">
      <c r="A18" s="147" t="s">
        <v>1216</v>
      </c>
      <c r="B18" s="149"/>
      <c r="C18" s="149"/>
      <c r="D18" s="149"/>
      <c r="E18" s="149"/>
      <c r="F18" s="149"/>
      <c r="G18" s="149"/>
      <c r="H18" s="149"/>
      <c r="I18" s="149"/>
      <c r="J18" s="149"/>
      <c r="K18" s="149"/>
      <c r="L18" s="149"/>
      <c r="M18" s="149"/>
      <c r="N18" s="149"/>
      <c r="O18" s="149"/>
      <c r="P18" s="149"/>
      <c r="Q18" s="149"/>
      <c r="R18" s="149"/>
      <c r="S18" s="149"/>
      <c r="T18" s="149"/>
      <c r="U18" s="149"/>
      <c r="V18" s="149"/>
      <c r="W18" s="149"/>
    </row>
    <row r="19" s="137" customFormat="1" ht="15.95" hidden="1" customHeight="1" spans="1:23">
      <c r="A19" s="147" t="s">
        <v>1217</v>
      </c>
      <c r="B19" s="149"/>
      <c r="C19" s="149"/>
      <c r="D19" s="149"/>
      <c r="E19" s="149"/>
      <c r="F19" s="149"/>
      <c r="G19" s="149"/>
      <c r="H19" s="149"/>
      <c r="I19" s="149"/>
      <c r="J19" s="149"/>
      <c r="K19" s="149"/>
      <c r="L19" s="149"/>
      <c r="M19" s="149"/>
      <c r="N19" s="149"/>
      <c r="O19" s="149"/>
      <c r="P19" s="149"/>
      <c r="Q19" s="149"/>
      <c r="R19" s="149"/>
      <c r="S19" s="149"/>
      <c r="T19" s="149"/>
      <c r="U19" s="149"/>
      <c r="V19" s="149"/>
      <c r="W19" s="149"/>
    </row>
    <row r="20" s="137" customFormat="1" ht="15.95" hidden="1" customHeight="1" spans="1:23">
      <c r="A20" s="147" t="s">
        <v>1218</v>
      </c>
      <c r="B20" s="149"/>
      <c r="C20" s="149"/>
      <c r="D20" s="149"/>
      <c r="E20" s="149"/>
      <c r="F20" s="149"/>
      <c r="G20" s="149"/>
      <c r="H20" s="149"/>
      <c r="I20" s="149"/>
      <c r="J20" s="149"/>
      <c r="K20" s="149"/>
      <c r="L20" s="149"/>
      <c r="M20" s="149"/>
      <c r="N20" s="149"/>
      <c r="O20" s="149"/>
      <c r="P20" s="149"/>
      <c r="Q20" s="149"/>
      <c r="R20" s="149"/>
      <c r="S20" s="149"/>
      <c r="T20" s="149"/>
      <c r="U20" s="149"/>
      <c r="V20" s="149"/>
      <c r="W20" s="149"/>
    </row>
    <row r="21" s="137" customFormat="1" ht="15.95" hidden="1" customHeight="1" spans="1:23">
      <c r="A21" s="147" t="s">
        <v>1219</v>
      </c>
      <c r="B21" s="149"/>
      <c r="C21" s="149"/>
      <c r="D21" s="149"/>
      <c r="E21" s="149"/>
      <c r="F21" s="149"/>
      <c r="G21" s="149"/>
      <c r="H21" s="149"/>
      <c r="I21" s="149"/>
      <c r="J21" s="149"/>
      <c r="K21" s="149"/>
      <c r="L21" s="149"/>
      <c r="M21" s="149"/>
      <c r="N21" s="149"/>
      <c r="O21" s="149"/>
      <c r="P21" s="149"/>
      <c r="Q21" s="149"/>
      <c r="R21" s="149"/>
      <c r="S21" s="149"/>
      <c r="T21" s="149"/>
      <c r="U21" s="149"/>
      <c r="V21" s="149"/>
      <c r="W21" s="149"/>
    </row>
    <row r="22" s="137" customFormat="1" ht="15.95" hidden="1" customHeight="1" spans="1:23">
      <c r="A22" s="147" t="s">
        <v>1220</v>
      </c>
      <c r="B22" s="149"/>
      <c r="C22" s="149"/>
      <c r="D22" s="149"/>
      <c r="E22" s="149"/>
      <c r="F22" s="149"/>
      <c r="G22" s="149"/>
      <c r="H22" s="149"/>
      <c r="I22" s="149"/>
      <c r="J22" s="149"/>
      <c r="K22" s="149"/>
      <c r="L22" s="149"/>
      <c r="M22" s="149"/>
      <c r="N22" s="149"/>
      <c r="O22" s="149"/>
      <c r="P22" s="149"/>
      <c r="Q22" s="149"/>
      <c r="R22" s="149"/>
      <c r="S22" s="149"/>
      <c r="T22" s="149"/>
      <c r="U22" s="149"/>
      <c r="V22" s="149"/>
      <c r="W22" s="149"/>
    </row>
    <row r="23" s="137" customFormat="1" ht="15.95" hidden="1" customHeight="1" spans="1:23">
      <c r="A23" s="147" t="s">
        <v>1221</v>
      </c>
      <c r="B23" s="149"/>
      <c r="C23" s="149"/>
      <c r="D23" s="149"/>
      <c r="E23" s="149"/>
      <c r="F23" s="149"/>
      <c r="G23" s="149"/>
      <c r="H23" s="149"/>
      <c r="I23" s="149"/>
      <c r="J23" s="149"/>
      <c r="K23" s="149"/>
      <c r="L23" s="149"/>
      <c r="M23" s="149"/>
      <c r="N23" s="149"/>
      <c r="O23" s="149"/>
      <c r="P23" s="149"/>
      <c r="Q23" s="149"/>
      <c r="R23" s="149"/>
      <c r="S23" s="149"/>
      <c r="T23" s="149"/>
      <c r="U23" s="149"/>
      <c r="V23" s="149"/>
      <c r="W23" s="149"/>
    </row>
    <row r="24" s="137" customFormat="1" ht="15.95" hidden="1" customHeight="1" spans="1:23">
      <c r="A24" s="147" t="s">
        <v>1222</v>
      </c>
      <c r="B24" s="149"/>
      <c r="C24" s="149"/>
      <c r="D24" s="149"/>
      <c r="E24" s="149"/>
      <c r="F24" s="149"/>
      <c r="G24" s="149"/>
      <c r="H24" s="149"/>
      <c r="I24" s="149"/>
      <c r="J24" s="149"/>
      <c r="K24" s="149"/>
      <c r="L24" s="149"/>
      <c r="M24" s="149"/>
      <c r="N24" s="149"/>
      <c r="O24" s="149"/>
      <c r="P24" s="149"/>
      <c r="Q24" s="149"/>
      <c r="R24" s="149"/>
      <c r="S24" s="149"/>
      <c r="T24" s="149"/>
      <c r="U24" s="149"/>
      <c r="V24" s="149"/>
      <c r="W24" s="149"/>
    </row>
    <row r="25" s="137" customFormat="1" ht="15.95" hidden="1" customHeight="1" spans="1:23">
      <c r="A25" s="147" t="s">
        <v>1223</v>
      </c>
      <c r="B25" s="149"/>
      <c r="C25" s="149"/>
      <c r="D25" s="149"/>
      <c r="E25" s="149"/>
      <c r="F25" s="149"/>
      <c r="G25" s="149"/>
      <c r="H25" s="149"/>
      <c r="I25" s="149"/>
      <c r="J25" s="149"/>
      <c r="K25" s="149"/>
      <c r="L25" s="149"/>
      <c r="M25" s="149"/>
      <c r="N25" s="149"/>
      <c r="O25" s="149"/>
      <c r="P25" s="149"/>
      <c r="Q25" s="149"/>
      <c r="R25" s="149"/>
      <c r="S25" s="149"/>
      <c r="T25" s="149"/>
      <c r="U25" s="149"/>
      <c r="V25" s="149"/>
      <c r="W25" s="149"/>
    </row>
    <row r="26" s="137" customFormat="1" ht="15.95" hidden="1" customHeight="1" spans="1:23">
      <c r="A26" s="147" t="s">
        <v>1224</v>
      </c>
      <c r="B26" s="149"/>
      <c r="C26" s="149"/>
      <c r="D26" s="149"/>
      <c r="E26" s="149"/>
      <c r="F26" s="149"/>
      <c r="G26" s="149"/>
      <c r="H26" s="149"/>
      <c r="I26" s="149"/>
      <c r="J26" s="149"/>
      <c r="K26" s="149"/>
      <c r="L26" s="149"/>
      <c r="M26" s="149"/>
      <c r="N26" s="149"/>
      <c r="O26" s="149"/>
      <c r="P26" s="149"/>
      <c r="Q26" s="149"/>
      <c r="R26" s="149"/>
      <c r="S26" s="149"/>
      <c r="T26" s="149"/>
      <c r="U26" s="149"/>
      <c r="V26" s="149"/>
      <c r="W26" s="149"/>
    </row>
    <row r="27" s="137" customFormat="1" ht="15.95" hidden="1" customHeight="1" spans="1:23">
      <c r="A27" s="147" t="s">
        <v>1225</v>
      </c>
      <c r="B27" s="149"/>
      <c r="C27" s="149"/>
      <c r="D27" s="149"/>
      <c r="E27" s="149"/>
      <c r="F27" s="149"/>
      <c r="G27" s="149"/>
      <c r="H27" s="149"/>
      <c r="I27" s="149"/>
      <c r="J27" s="149"/>
      <c r="K27" s="149"/>
      <c r="L27" s="149"/>
      <c r="M27" s="149"/>
      <c r="N27" s="149"/>
      <c r="O27" s="149"/>
      <c r="P27" s="149"/>
      <c r="Q27" s="149"/>
      <c r="R27" s="149"/>
      <c r="S27" s="149"/>
      <c r="T27" s="149"/>
      <c r="U27" s="149"/>
      <c r="V27" s="149"/>
      <c r="W27" s="149"/>
    </row>
    <row r="28" s="137" customFormat="1" ht="15.95" hidden="1" customHeight="1" spans="1:23">
      <c r="A28" s="147" t="s">
        <v>1226</v>
      </c>
      <c r="B28" s="149"/>
      <c r="C28" s="149"/>
      <c r="D28" s="149"/>
      <c r="E28" s="149"/>
      <c r="F28" s="149"/>
      <c r="G28" s="149"/>
      <c r="H28" s="149"/>
      <c r="I28" s="149"/>
      <c r="J28" s="149"/>
      <c r="K28" s="149"/>
      <c r="L28" s="149"/>
      <c r="M28" s="149"/>
      <c r="N28" s="149"/>
      <c r="O28" s="149"/>
      <c r="P28" s="149"/>
      <c r="Q28" s="149"/>
      <c r="R28" s="149"/>
      <c r="S28" s="149"/>
      <c r="T28" s="149"/>
      <c r="U28" s="149"/>
      <c r="V28" s="149"/>
      <c r="W28" s="149"/>
    </row>
    <row r="29" s="137" customFormat="1" ht="15.95" hidden="1" customHeight="1" spans="1:23">
      <c r="A29" s="147" t="s">
        <v>1227</v>
      </c>
      <c r="B29" s="149"/>
      <c r="C29" s="149"/>
      <c r="D29" s="149"/>
      <c r="E29" s="149"/>
      <c r="F29" s="149"/>
      <c r="G29" s="149"/>
      <c r="H29" s="149"/>
      <c r="I29" s="149"/>
      <c r="J29" s="149"/>
      <c r="K29" s="149"/>
      <c r="L29" s="149"/>
      <c r="M29" s="149"/>
      <c r="N29" s="149"/>
      <c r="O29" s="149"/>
      <c r="P29" s="149"/>
      <c r="Q29" s="149"/>
      <c r="R29" s="149"/>
      <c r="S29" s="149"/>
      <c r="T29" s="149"/>
      <c r="U29" s="149"/>
      <c r="V29" s="149"/>
      <c r="W29" s="149"/>
    </row>
    <row r="30" hidden="1" spans="1:23">
      <c r="A30" s="147" t="s">
        <v>1228</v>
      </c>
      <c r="B30" s="149"/>
      <c r="C30" s="149"/>
      <c r="D30" s="149"/>
      <c r="E30" s="149"/>
      <c r="F30" s="149"/>
      <c r="G30" s="149"/>
      <c r="H30" s="149"/>
      <c r="I30" s="149"/>
      <c r="J30" s="149"/>
      <c r="K30" s="149"/>
      <c r="L30" s="149"/>
      <c r="M30" s="149"/>
      <c r="N30" s="149"/>
      <c r="O30" s="149"/>
      <c r="P30" s="149"/>
      <c r="Q30" s="149"/>
      <c r="R30" s="149"/>
      <c r="S30" s="149"/>
      <c r="T30" s="149"/>
      <c r="U30" s="149"/>
      <c r="V30" s="149"/>
      <c r="W30" s="149"/>
    </row>
    <row r="31" hidden="1" spans="1:23">
      <c r="A31" s="147" t="s">
        <v>1229</v>
      </c>
      <c r="B31" s="149"/>
      <c r="C31" s="149"/>
      <c r="D31" s="149"/>
      <c r="E31" s="149"/>
      <c r="F31" s="149"/>
      <c r="G31" s="149"/>
      <c r="H31" s="149"/>
      <c r="I31" s="149"/>
      <c r="J31" s="149"/>
      <c r="K31" s="149"/>
      <c r="L31" s="149"/>
      <c r="M31" s="149"/>
      <c r="N31" s="149"/>
      <c r="O31" s="149"/>
      <c r="P31" s="149"/>
      <c r="Q31" s="149"/>
      <c r="R31" s="149"/>
      <c r="S31" s="149"/>
      <c r="T31" s="149"/>
      <c r="U31" s="149"/>
      <c r="V31" s="149"/>
      <c r="W31" s="149"/>
    </row>
    <row r="32" hidden="1" spans="1:23">
      <c r="A32" s="147" t="s">
        <v>1230</v>
      </c>
      <c r="B32" s="149"/>
      <c r="C32" s="149"/>
      <c r="D32" s="149"/>
      <c r="E32" s="149"/>
      <c r="F32" s="149"/>
      <c r="G32" s="149"/>
      <c r="H32" s="149"/>
      <c r="I32" s="149"/>
      <c r="J32" s="149"/>
      <c r="K32" s="149"/>
      <c r="L32" s="149"/>
      <c r="M32" s="149"/>
      <c r="N32" s="149"/>
      <c r="O32" s="149"/>
      <c r="P32" s="149"/>
      <c r="Q32" s="149"/>
      <c r="R32" s="149"/>
      <c r="S32" s="149"/>
      <c r="T32" s="149"/>
      <c r="U32" s="149"/>
      <c r="V32" s="149"/>
      <c r="W32" s="149"/>
    </row>
    <row r="33" hidden="1" spans="1:23">
      <c r="A33" s="147" t="s">
        <v>1231</v>
      </c>
      <c r="B33" s="149"/>
      <c r="C33" s="149"/>
      <c r="D33" s="149"/>
      <c r="E33" s="149"/>
      <c r="F33" s="149"/>
      <c r="G33" s="149"/>
      <c r="H33" s="149"/>
      <c r="I33" s="149"/>
      <c r="J33" s="149"/>
      <c r="K33" s="149"/>
      <c r="L33" s="149"/>
      <c r="M33" s="149"/>
      <c r="N33" s="149"/>
      <c r="O33" s="149"/>
      <c r="P33" s="149"/>
      <c r="Q33" s="149"/>
      <c r="R33" s="149"/>
      <c r="S33" s="149"/>
      <c r="T33" s="149"/>
      <c r="U33" s="149"/>
      <c r="V33" s="149"/>
      <c r="W33" s="149"/>
    </row>
    <row r="34" spans="1:23">
      <c r="A34" s="147" t="s">
        <v>1232</v>
      </c>
      <c r="B34" s="149">
        <f>SUM(C34:W34)</f>
        <v>0</v>
      </c>
      <c r="C34" s="149"/>
      <c r="D34" s="149"/>
      <c r="E34" s="149"/>
      <c r="F34" s="149"/>
      <c r="G34" s="149"/>
      <c r="H34" s="149"/>
      <c r="I34" s="149"/>
      <c r="J34" s="149"/>
      <c r="K34" s="149"/>
      <c r="L34" s="149"/>
      <c r="M34" s="149"/>
      <c r="N34" s="149"/>
      <c r="O34" s="149"/>
      <c r="P34" s="149"/>
      <c r="Q34" s="149"/>
      <c r="R34" s="149"/>
      <c r="S34" s="149"/>
      <c r="T34" s="149"/>
      <c r="U34" s="149"/>
      <c r="V34" s="149"/>
      <c r="W34" s="149"/>
    </row>
    <row r="35" spans="1:23">
      <c r="A35" s="147" t="s">
        <v>1233</v>
      </c>
      <c r="B35" s="149">
        <f t="shared" ref="B35:B44" si="0">SUM(C35:W35)</f>
        <v>0</v>
      </c>
      <c r="C35" s="149"/>
      <c r="D35" s="149"/>
      <c r="E35" s="149"/>
      <c r="F35" s="149"/>
      <c r="G35" s="149"/>
      <c r="H35" s="149"/>
      <c r="I35" s="149"/>
      <c r="J35" s="149"/>
      <c r="K35" s="149"/>
      <c r="L35" s="149"/>
      <c r="M35" s="149"/>
      <c r="N35" s="149"/>
      <c r="O35" s="149"/>
      <c r="P35" s="149"/>
      <c r="Q35" s="149"/>
      <c r="R35" s="149"/>
      <c r="S35" s="149"/>
      <c r="T35" s="149"/>
      <c r="U35" s="149"/>
      <c r="V35" s="149"/>
      <c r="W35" s="149"/>
    </row>
    <row r="36" spans="1:23">
      <c r="A36" s="147" t="s">
        <v>1234</v>
      </c>
      <c r="B36" s="149">
        <f t="shared" si="0"/>
        <v>0</v>
      </c>
      <c r="C36" s="149"/>
      <c r="D36" s="149"/>
      <c r="E36" s="149"/>
      <c r="F36" s="149"/>
      <c r="G36" s="149"/>
      <c r="H36" s="149"/>
      <c r="I36" s="149"/>
      <c r="J36" s="149"/>
      <c r="K36" s="149"/>
      <c r="L36" s="149"/>
      <c r="M36" s="149"/>
      <c r="N36" s="149"/>
      <c r="O36" s="149"/>
      <c r="P36" s="149"/>
      <c r="Q36" s="149"/>
      <c r="R36" s="149"/>
      <c r="S36" s="149"/>
      <c r="T36" s="149"/>
      <c r="U36" s="149"/>
      <c r="V36" s="149"/>
      <c r="W36" s="149"/>
    </row>
    <row r="37" spans="1:23">
      <c r="A37" s="147" t="s">
        <v>1235</v>
      </c>
      <c r="B37" s="149">
        <f t="shared" si="0"/>
        <v>0</v>
      </c>
      <c r="C37" s="149"/>
      <c r="D37" s="149"/>
      <c r="E37" s="149"/>
      <c r="F37" s="149"/>
      <c r="G37" s="149"/>
      <c r="H37" s="149"/>
      <c r="I37" s="149"/>
      <c r="J37" s="149"/>
      <c r="K37" s="149"/>
      <c r="L37" s="149"/>
      <c r="M37" s="149"/>
      <c r="N37" s="149"/>
      <c r="O37" s="149"/>
      <c r="P37" s="149"/>
      <c r="Q37" s="149"/>
      <c r="R37" s="149"/>
      <c r="S37" s="149"/>
      <c r="T37" s="149"/>
      <c r="U37" s="149"/>
      <c r="V37" s="149"/>
      <c r="W37" s="149"/>
    </row>
    <row r="38" spans="1:23">
      <c r="A38" s="147" t="s">
        <v>1236</v>
      </c>
      <c r="B38" s="149">
        <f t="shared" si="0"/>
        <v>0</v>
      </c>
      <c r="C38" s="149"/>
      <c r="D38" s="149"/>
      <c r="E38" s="149"/>
      <c r="F38" s="149"/>
      <c r="G38" s="149"/>
      <c r="H38" s="149"/>
      <c r="I38" s="149"/>
      <c r="J38" s="149"/>
      <c r="K38" s="149"/>
      <c r="L38" s="149"/>
      <c r="M38" s="149"/>
      <c r="N38" s="149"/>
      <c r="O38" s="149"/>
      <c r="P38" s="149"/>
      <c r="Q38" s="149"/>
      <c r="R38" s="149"/>
      <c r="S38" s="149"/>
      <c r="T38" s="149"/>
      <c r="U38" s="149"/>
      <c r="V38" s="149"/>
      <c r="W38" s="149"/>
    </row>
    <row r="39" spans="1:23">
      <c r="A39" s="147" t="s">
        <v>1237</v>
      </c>
      <c r="B39" s="149">
        <f t="shared" si="0"/>
        <v>0</v>
      </c>
      <c r="C39" s="149"/>
      <c r="D39" s="149"/>
      <c r="E39" s="149"/>
      <c r="F39" s="149"/>
      <c r="G39" s="149"/>
      <c r="H39" s="149"/>
      <c r="I39" s="149"/>
      <c r="J39" s="149"/>
      <c r="K39" s="149"/>
      <c r="L39" s="149"/>
      <c r="M39" s="149"/>
      <c r="N39" s="149"/>
      <c r="O39" s="149"/>
      <c r="P39" s="149"/>
      <c r="Q39" s="149"/>
      <c r="R39" s="149"/>
      <c r="S39" s="149"/>
      <c r="T39" s="149"/>
      <c r="U39" s="149"/>
      <c r="V39" s="149"/>
      <c r="W39" s="149"/>
    </row>
    <row r="40" spans="1:23">
      <c r="A40" s="147" t="s">
        <v>1238</v>
      </c>
      <c r="B40" s="149">
        <f t="shared" si="0"/>
        <v>0</v>
      </c>
      <c r="C40" s="149"/>
      <c r="D40" s="149"/>
      <c r="E40" s="149"/>
      <c r="F40" s="149"/>
      <c r="G40" s="149"/>
      <c r="H40" s="149"/>
      <c r="I40" s="149"/>
      <c r="J40" s="149"/>
      <c r="K40" s="149"/>
      <c r="L40" s="149"/>
      <c r="M40" s="149"/>
      <c r="N40" s="149"/>
      <c r="O40" s="149"/>
      <c r="P40" s="149"/>
      <c r="Q40" s="149"/>
      <c r="R40" s="149"/>
      <c r="S40" s="149"/>
      <c r="T40" s="149"/>
      <c r="U40" s="149"/>
      <c r="V40" s="149"/>
      <c r="W40" s="149"/>
    </row>
    <row r="41" spans="1:23">
      <c r="A41" s="147" t="s">
        <v>1239</v>
      </c>
      <c r="B41" s="149">
        <f t="shared" si="0"/>
        <v>0</v>
      </c>
      <c r="C41" s="149"/>
      <c r="D41" s="149"/>
      <c r="E41" s="149"/>
      <c r="F41" s="149"/>
      <c r="G41" s="149"/>
      <c r="H41" s="149"/>
      <c r="I41" s="149"/>
      <c r="J41" s="149"/>
      <c r="K41" s="149"/>
      <c r="L41" s="149"/>
      <c r="M41" s="149"/>
      <c r="N41" s="149"/>
      <c r="O41" s="149"/>
      <c r="P41" s="149"/>
      <c r="Q41" s="149"/>
      <c r="R41" s="149"/>
      <c r="S41" s="149"/>
      <c r="T41" s="149"/>
      <c r="U41" s="149"/>
      <c r="V41" s="149"/>
      <c r="W41" s="149"/>
    </row>
    <row r="42" spans="1:23">
      <c r="A42" s="147" t="s">
        <v>1240</v>
      </c>
      <c r="B42" s="149">
        <f t="shared" si="0"/>
        <v>0</v>
      </c>
      <c r="C42" s="149"/>
      <c r="D42" s="149"/>
      <c r="E42" s="149"/>
      <c r="F42" s="149"/>
      <c r="G42" s="149"/>
      <c r="H42" s="149"/>
      <c r="I42" s="149"/>
      <c r="J42" s="149"/>
      <c r="K42" s="149"/>
      <c r="L42" s="149"/>
      <c r="M42" s="149"/>
      <c r="N42" s="149"/>
      <c r="O42" s="149"/>
      <c r="P42" s="149"/>
      <c r="Q42" s="149"/>
      <c r="R42" s="149"/>
      <c r="S42" s="149"/>
      <c r="T42" s="149"/>
      <c r="U42" s="149"/>
      <c r="V42" s="149"/>
      <c r="W42" s="149"/>
    </row>
    <row r="43" spans="1:23">
      <c r="A43" s="147" t="s">
        <v>1241</v>
      </c>
      <c r="B43" s="149">
        <f t="shared" si="0"/>
        <v>0</v>
      </c>
      <c r="C43" s="149"/>
      <c r="D43" s="149"/>
      <c r="E43" s="149"/>
      <c r="F43" s="149"/>
      <c r="G43" s="149"/>
      <c r="H43" s="149"/>
      <c r="I43" s="149"/>
      <c r="J43" s="149"/>
      <c r="K43" s="149"/>
      <c r="L43" s="149"/>
      <c r="M43" s="149"/>
      <c r="N43" s="149"/>
      <c r="O43" s="149"/>
      <c r="P43" s="149"/>
      <c r="Q43" s="149"/>
      <c r="R43" s="149"/>
      <c r="S43" s="149"/>
      <c r="T43" s="149"/>
      <c r="U43" s="149"/>
      <c r="V43" s="149"/>
      <c r="W43" s="149"/>
    </row>
    <row r="44" spans="1:23">
      <c r="A44" s="147" t="s">
        <v>1242</v>
      </c>
      <c r="B44" s="149">
        <f t="shared" si="0"/>
        <v>0</v>
      </c>
      <c r="C44" s="149"/>
      <c r="D44" s="149"/>
      <c r="E44" s="149"/>
      <c r="F44" s="149"/>
      <c r="G44" s="149"/>
      <c r="H44" s="149"/>
      <c r="I44" s="149"/>
      <c r="J44" s="149"/>
      <c r="K44" s="149"/>
      <c r="L44" s="149"/>
      <c r="M44" s="149"/>
      <c r="N44" s="149"/>
      <c r="O44" s="149"/>
      <c r="P44" s="149"/>
      <c r="Q44" s="149"/>
      <c r="R44" s="149"/>
      <c r="S44" s="149"/>
      <c r="T44" s="149"/>
      <c r="U44" s="149"/>
      <c r="V44" s="149"/>
      <c r="W44" s="149"/>
    </row>
    <row r="45" hidden="1" spans="1:23">
      <c r="A45" s="147" t="s">
        <v>1243</v>
      </c>
      <c r="B45" s="149"/>
      <c r="C45" s="149"/>
      <c r="D45" s="149"/>
      <c r="E45" s="149"/>
      <c r="F45" s="149"/>
      <c r="G45" s="149"/>
      <c r="H45" s="149"/>
      <c r="I45" s="149"/>
      <c r="J45" s="149"/>
      <c r="K45" s="149"/>
      <c r="L45" s="149"/>
      <c r="M45" s="149"/>
      <c r="N45" s="149"/>
      <c r="O45" s="149"/>
      <c r="P45" s="149"/>
      <c r="Q45" s="149"/>
      <c r="R45" s="149"/>
      <c r="S45" s="149"/>
      <c r="T45" s="149"/>
      <c r="U45" s="149"/>
      <c r="V45" s="149"/>
      <c r="W45" s="149"/>
    </row>
    <row r="46" hidden="1" spans="1:23">
      <c r="A46" s="147" t="s">
        <v>1244</v>
      </c>
      <c r="B46" s="149"/>
      <c r="C46" s="149"/>
      <c r="D46" s="149"/>
      <c r="E46" s="149"/>
      <c r="F46" s="149"/>
      <c r="G46" s="149"/>
      <c r="H46" s="149"/>
      <c r="I46" s="149"/>
      <c r="J46" s="149"/>
      <c r="K46" s="149"/>
      <c r="L46" s="149"/>
      <c r="M46" s="149"/>
      <c r="N46" s="149"/>
      <c r="O46" s="149"/>
      <c r="P46" s="149"/>
      <c r="Q46" s="149"/>
      <c r="R46" s="149"/>
      <c r="S46" s="149"/>
      <c r="T46" s="149"/>
      <c r="U46" s="149"/>
      <c r="V46" s="149"/>
      <c r="W46" s="149"/>
    </row>
    <row r="47" hidden="1" spans="1:23">
      <c r="A47" s="147" t="s">
        <v>1245</v>
      </c>
      <c r="B47" s="149"/>
      <c r="C47" s="149"/>
      <c r="D47" s="149"/>
      <c r="E47" s="149"/>
      <c r="F47" s="149"/>
      <c r="G47" s="149"/>
      <c r="H47" s="149"/>
      <c r="I47" s="149"/>
      <c r="J47" s="149"/>
      <c r="K47" s="149"/>
      <c r="L47" s="149"/>
      <c r="M47" s="149"/>
      <c r="N47" s="149"/>
      <c r="O47" s="149"/>
      <c r="P47" s="149"/>
      <c r="Q47" s="149"/>
      <c r="R47" s="149"/>
      <c r="S47" s="149"/>
      <c r="T47" s="149"/>
      <c r="U47" s="149"/>
      <c r="V47" s="149"/>
      <c r="W47" s="149"/>
    </row>
    <row r="48" hidden="1" spans="1:23">
      <c r="A48" s="147" t="s">
        <v>1246</v>
      </c>
      <c r="B48" s="149"/>
      <c r="C48" s="149"/>
      <c r="D48" s="149"/>
      <c r="E48" s="149"/>
      <c r="F48" s="149"/>
      <c r="G48" s="149"/>
      <c r="H48" s="149"/>
      <c r="I48" s="149"/>
      <c r="J48" s="149"/>
      <c r="K48" s="149"/>
      <c r="L48" s="149"/>
      <c r="M48" s="149"/>
      <c r="N48" s="149"/>
      <c r="O48" s="149"/>
      <c r="P48" s="149"/>
      <c r="Q48" s="149"/>
      <c r="R48" s="149"/>
      <c r="S48" s="149"/>
      <c r="T48" s="149"/>
      <c r="U48" s="149"/>
      <c r="V48" s="149"/>
      <c r="W48" s="149"/>
    </row>
    <row r="49" hidden="1" spans="1:23">
      <c r="A49" s="147" t="s">
        <v>1247</v>
      </c>
      <c r="B49" s="149"/>
      <c r="C49" s="149"/>
      <c r="D49" s="149"/>
      <c r="E49" s="149"/>
      <c r="F49" s="149"/>
      <c r="G49" s="149"/>
      <c r="H49" s="149"/>
      <c r="I49" s="149"/>
      <c r="J49" s="149"/>
      <c r="K49" s="149"/>
      <c r="L49" s="149"/>
      <c r="M49" s="149"/>
      <c r="N49" s="149"/>
      <c r="O49" s="149"/>
      <c r="P49" s="149"/>
      <c r="Q49" s="149"/>
      <c r="R49" s="149"/>
      <c r="S49" s="149"/>
      <c r="T49" s="149"/>
      <c r="U49" s="149"/>
      <c r="V49" s="149"/>
      <c r="W49" s="149"/>
    </row>
    <row r="50" hidden="1" spans="1:23">
      <c r="A50" s="147" t="s">
        <v>1248</v>
      </c>
      <c r="B50" s="149"/>
      <c r="C50" s="149"/>
      <c r="D50" s="149"/>
      <c r="E50" s="149"/>
      <c r="F50" s="149"/>
      <c r="G50" s="149"/>
      <c r="H50" s="149"/>
      <c r="I50" s="149"/>
      <c r="J50" s="149"/>
      <c r="K50" s="149"/>
      <c r="L50" s="149"/>
      <c r="M50" s="149"/>
      <c r="N50" s="149"/>
      <c r="O50" s="149"/>
      <c r="P50" s="149"/>
      <c r="Q50" s="149"/>
      <c r="R50" s="149"/>
      <c r="S50" s="149"/>
      <c r="T50" s="149"/>
      <c r="U50" s="149"/>
      <c r="V50" s="149"/>
      <c r="W50" s="149"/>
    </row>
    <row r="51" hidden="1" spans="1:23">
      <c r="A51" s="147" t="s">
        <v>1249</v>
      </c>
      <c r="B51" s="149"/>
      <c r="C51" s="149"/>
      <c r="D51" s="149"/>
      <c r="E51" s="149"/>
      <c r="F51" s="149"/>
      <c r="G51" s="149"/>
      <c r="H51" s="149"/>
      <c r="I51" s="149"/>
      <c r="J51" s="149"/>
      <c r="K51" s="149"/>
      <c r="L51" s="149"/>
      <c r="M51" s="149"/>
      <c r="N51" s="149"/>
      <c r="O51" s="149"/>
      <c r="P51" s="149"/>
      <c r="Q51" s="149"/>
      <c r="R51" s="149"/>
      <c r="S51" s="149"/>
      <c r="T51" s="149"/>
      <c r="U51" s="149"/>
      <c r="V51" s="149"/>
      <c r="W51" s="149"/>
    </row>
    <row r="52" hidden="1" spans="1:23">
      <c r="A52" s="147" t="s">
        <v>1250</v>
      </c>
      <c r="B52" s="149"/>
      <c r="C52" s="149"/>
      <c r="D52" s="149"/>
      <c r="E52" s="149"/>
      <c r="F52" s="149"/>
      <c r="G52" s="149"/>
      <c r="H52" s="149"/>
      <c r="I52" s="149"/>
      <c r="J52" s="149"/>
      <c r="K52" s="149"/>
      <c r="L52" s="149"/>
      <c r="M52" s="149"/>
      <c r="N52" s="149"/>
      <c r="O52" s="149"/>
      <c r="P52" s="149"/>
      <c r="Q52" s="149"/>
      <c r="R52" s="149"/>
      <c r="S52" s="149"/>
      <c r="T52" s="149"/>
      <c r="U52" s="149"/>
      <c r="V52" s="149"/>
      <c r="W52" s="149"/>
    </row>
    <row r="53" hidden="1" spans="1:23">
      <c r="A53" s="147" t="s">
        <v>1251</v>
      </c>
      <c r="B53" s="149"/>
      <c r="C53" s="149"/>
      <c r="D53" s="149"/>
      <c r="E53" s="149"/>
      <c r="F53" s="149"/>
      <c r="G53" s="149"/>
      <c r="H53" s="149"/>
      <c r="I53" s="149"/>
      <c r="J53" s="149"/>
      <c r="K53" s="149"/>
      <c r="L53" s="149"/>
      <c r="M53" s="149"/>
      <c r="N53" s="149"/>
      <c r="O53" s="149"/>
      <c r="P53" s="149"/>
      <c r="Q53" s="149"/>
      <c r="R53" s="149"/>
      <c r="S53" s="149"/>
      <c r="T53" s="149"/>
      <c r="U53" s="149"/>
      <c r="V53" s="149"/>
      <c r="W53" s="149"/>
    </row>
    <row r="54" hidden="1" spans="1:23">
      <c r="A54" s="147" t="s">
        <v>1252</v>
      </c>
      <c r="B54" s="149"/>
      <c r="C54" s="149"/>
      <c r="D54" s="149"/>
      <c r="E54" s="149"/>
      <c r="F54" s="149"/>
      <c r="G54" s="149"/>
      <c r="H54" s="149"/>
      <c r="I54" s="149"/>
      <c r="J54" s="149"/>
      <c r="K54" s="149"/>
      <c r="L54" s="149"/>
      <c r="M54" s="149"/>
      <c r="N54" s="149"/>
      <c r="O54" s="149"/>
      <c r="P54" s="149"/>
      <c r="Q54" s="149"/>
      <c r="R54" s="149"/>
      <c r="S54" s="149"/>
      <c r="T54" s="149"/>
      <c r="U54" s="149"/>
      <c r="V54" s="149"/>
      <c r="W54" s="149"/>
    </row>
    <row r="55" hidden="1" spans="1:23">
      <c r="A55" s="147" t="s">
        <v>1253</v>
      </c>
      <c r="B55" s="149"/>
      <c r="C55" s="149"/>
      <c r="D55" s="149"/>
      <c r="E55" s="149"/>
      <c r="F55" s="149"/>
      <c r="G55" s="149"/>
      <c r="H55" s="149"/>
      <c r="I55" s="149"/>
      <c r="J55" s="149"/>
      <c r="K55" s="149"/>
      <c r="L55" s="149"/>
      <c r="M55" s="149"/>
      <c r="N55" s="149"/>
      <c r="O55" s="149"/>
      <c r="P55" s="149"/>
      <c r="Q55" s="149"/>
      <c r="R55" s="149"/>
      <c r="S55" s="149"/>
      <c r="T55" s="149"/>
      <c r="U55" s="149"/>
      <c r="V55" s="149"/>
      <c r="W55" s="149"/>
    </row>
    <row r="56" hidden="1" spans="1:23">
      <c r="A56" s="147" t="s">
        <v>1254</v>
      </c>
      <c r="B56" s="149"/>
      <c r="C56" s="149"/>
      <c r="D56" s="149"/>
      <c r="E56" s="149"/>
      <c r="F56" s="149"/>
      <c r="G56" s="149"/>
      <c r="H56" s="149"/>
      <c r="I56" s="149"/>
      <c r="J56" s="149"/>
      <c r="K56" s="149"/>
      <c r="L56" s="149"/>
      <c r="M56" s="149"/>
      <c r="N56" s="149"/>
      <c r="O56" s="149"/>
      <c r="P56" s="149"/>
      <c r="Q56" s="149"/>
      <c r="R56" s="149"/>
      <c r="S56" s="149"/>
      <c r="T56" s="149"/>
      <c r="U56" s="149"/>
      <c r="V56" s="149"/>
      <c r="W56" s="149"/>
    </row>
    <row r="57" hidden="1" spans="1:23">
      <c r="A57" s="147" t="s">
        <v>1255</v>
      </c>
      <c r="B57" s="149"/>
      <c r="C57" s="149"/>
      <c r="D57" s="149"/>
      <c r="E57" s="149"/>
      <c r="F57" s="149"/>
      <c r="G57" s="149"/>
      <c r="H57" s="149"/>
      <c r="I57" s="149"/>
      <c r="J57" s="149"/>
      <c r="K57" s="149"/>
      <c r="L57" s="149"/>
      <c r="M57" s="149"/>
      <c r="N57" s="149"/>
      <c r="O57" s="149"/>
      <c r="P57" s="149"/>
      <c r="Q57" s="149"/>
      <c r="R57" s="149"/>
      <c r="S57" s="149"/>
      <c r="T57" s="149"/>
      <c r="U57" s="149"/>
      <c r="V57" s="149"/>
      <c r="W57" s="149"/>
    </row>
    <row r="58" hidden="1" spans="1:23">
      <c r="A58" s="147" t="s">
        <v>1256</v>
      </c>
      <c r="B58" s="149"/>
      <c r="C58" s="149"/>
      <c r="D58" s="149"/>
      <c r="E58" s="149"/>
      <c r="F58" s="149"/>
      <c r="G58" s="149"/>
      <c r="H58" s="149"/>
      <c r="I58" s="149"/>
      <c r="J58" s="149"/>
      <c r="K58" s="149"/>
      <c r="L58" s="149"/>
      <c r="M58" s="149"/>
      <c r="N58" s="149"/>
      <c r="O58" s="149"/>
      <c r="P58" s="149"/>
      <c r="Q58" s="149"/>
      <c r="R58" s="149"/>
      <c r="S58" s="149"/>
      <c r="T58" s="149"/>
      <c r="U58" s="149"/>
      <c r="V58" s="149"/>
      <c r="W58" s="149"/>
    </row>
    <row r="59" hidden="1" spans="1:23">
      <c r="A59" s="147" t="s">
        <v>1257</v>
      </c>
      <c r="B59" s="149"/>
      <c r="C59" s="149"/>
      <c r="D59" s="149"/>
      <c r="E59" s="149"/>
      <c r="F59" s="149"/>
      <c r="G59" s="149"/>
      <c r="H59" s="149"/>
      <c r="I59" s="149"/>
      <c r="J59" s="149"/>
      <c r="K59" s="149"/>
      <c r="L59" s="149"/>
      <c r="M59" s="149"/>
      <c r="N59" s="149"/>
      <c r="O59" s="149"/>
      <c r="P59" s="149"/>
      <c r="Q59" s="149"/>
      <c r="R59" s="149"/>
      <c r="S59" s="149"/>
      <c r="T59" s="149"/>
      <c r="U59" s="149"/>
      <c r="V59" s="149"/>
      <c r="W59" s="149"/>
    </row>
    <row r="60" hidden="1" spans="1:23">
      <c r="A60" s="147" t="s">
        <v>1258</v>
      </c>
      <c r="B60" s="149"/>
      <c r="C60" s="149"/>
      <c r="D60" s="149"/>
      <c r="E60" s="149"/>
      <c r="F60" s="149"/>
      <c r="G60" s="149"/>
      <c r="H60" s="149"/>
      <c r="I60" s="149"/>
      <c r="J60" s="149"/>
      <c r="K60" s="149"/>
      <c r="L60" s="149"/>
      <c r="M60" s="149"/>
      <c r="N60" s="149"/>
      <c r="O60" s="149"/>
      <c r="P60" s="149"/>
      <c r="Q60" s="149"/>
      <c r="R60" s="149"/>
      <c r="S60" s="149"/>
      <c r="T60" s="149"/>
      <c r="U60" s="149"/>
      <c r="V60" s="149"/>
      <c r="W60" s="149"/>
    </row>
    <row r="61" hidden="1" spans="1:23">
      <c r="A61" s="147" t="s">
        <v>1259</v>
      </c>
      <c r="B61" s="149"/>
      <c r="C61" s="149"/>
      <c r="D61" s="149"/>
      <c r="E61" s="149"/>
      <c r="F61" s="149"/>
      <c r="G61" s="149"/>
      <c r="H61" s="149"/>
      <c r="I61" s="149"/>
      <c r="J61" s="149"/>
      <c r="K61" s="149"/>
      <c r="L61" s="149"/>
      <c r="M61" s="149"/>
      <c r="N61" s="149"/>
      <c r="O61" s="149"/>
      <c r="P61" s="149"/>
      <c r="Q61" s="149"/>
      <c r="R61" s="149"/>
      <c r="S61" s="149"/>
      <c r="T61" s="149"/>
      <c r="U61" s="149"/>
      <c r="V61" s="149"/>
      <c r="W61" s="149"/>
    </row>
    <row r="62" hidden="1" spans="1:23">
      <c r="A62" s="147" t="s">
        <v>1260</v>
      </c>
      <c r="B62" s="149"/>
      <c r="C62" s="149"/>
      <c r="D62" s="149"/>
      <c r="E62" s="149"/>
      <c r="F62" s="149"/>
      <c r="G62" s="149"/>
      <c r="H62" s="149"/>
      <c r="I62" s="149"/>
      <c r="J62" s="149"/>
      <c r="K62" s="149"/>
      <c r="L62" s="149"/>
      <c r="M62" s="149"/>
      <c r="N62" s="149"/>
      <c r="O62" s="149"/>
      <c r="P62" s="149"/>
      <c r="Q62" s="149"/>
      <c r="R62" s="149"/>
      <c r="S62" s="149"/>
      <c r="T62" s="149"/>
      <c r="U62" s="149"/>
      <c r="V62" s="149"/>
      <c r="W62" s="149"/>
    </row>
    <row r="63" hidden="1" spans="1:23">
      <c r="A63" s="147" t="s">
        <v>1261</v>
      </c>
      <c r="B63" s="149"/>
      <c r="C63" s="149"/>
      <c r="D63" s="149"/>
      <c r="E63" s="149"/>
      <c r="F63" s="149"/>
      <c r="G63" s="149"/>
      <c r="H63" s="149"/>
      <c r="I63" s="149"/>
      <c r="J63" s="149"/>
      <c r="K63" s="149"/>
      <c r="L63" s="149"/>
      <c r="M63" s="149"/>
      <c r="N63" s="149"/>
      <c r="O63" s="149"/>
      <c r="P63" s="149"/>
      <c r="Q63" s="149"/>
      <c r="R63" s="149"/>
      <c r="S63" s="149"/>
      <c r="T63" s="149"/>
      <c r="U63" s="149"/>
      <c r="V63" s="149"/>
      <c r="W63" s="149"/>
    </row>
    <row r="64" hidden="1" spans="1:23">
      <c r="A64" s="147" t="s">
        <v>1262</v>
      </c>
      <c r="B64" s="149"/>
      <c r="C64" s="149"/>
      <c r="D64" s="149"/>
      <c r="E64" s="149"/>
      <c r="F64" s="149"/>
      <c r="G64" s="149"/>
      <c r="H64" s="149"/>
      <c r="I64" s="149"/>
      <c r="J64" s="149"/>
      <c r="K64" s="149"/>
      <c r="L64" s="149"/>
      <c r="M64" s="149"/>
      <c r="N64" s="149"/>
      <c r="O64" s="149"/>
      <c r="P64" s="149"/>
      <c r="Q64" s="149"/>
      <c r="R64" s="149"/>
      <c r="S64" s="149"/>
      <c r="T64" s="149"/>
      <c r="U64" s="149"/>
      <c r="V64" s="149"/>
      <c r="W64" s="149"/>
    </row>
    <row r="65" hidden="1" spans="1:23">
      <c r="A65" s="147" t="s">
        <v>1263</v>
      </c>
      <c r="B65" s="149"/>
      <c r="C65" s="149"/>
      <c r="D65" s="149"/>
      <c r="E65" s="149"/>
      <c r="F65" s="149"/>
      <c r="G65" s="149"/>
      <c r="H65" s="149"/>
      <c r="I65" s="149"/>
      <c r="J65" s="149"/>
      <c r="K65" s="149"/>
      <c r="L65" s="149"/>
      <c r="M65" s="149"/>
      <c r="N65" s="149"/>
      <c r="O65" s="149"/>
      <c r="P65" s="149"/>
      <c r="Q65" s="149"/>
      <c r="R65" s="149"/>
      <c r="S65" s="149"/>
      <c r="T65" s="149"/>
      <c r="U65" s="149"/>
      <c r="V65" s="149"/>
      <c r="W65" s="149"/>
    </row>
    <row r="66" hidden="1" spans="1:23">
      <c r="A66" s="147" t="s">
        <v>1264</v>
      </c>
      <c r="B66" s="149"/>
      <c r="C66" s="149"/>
      <c r="D66" s="149"/>
      <c r="E66" s="149"/>
      <c r="F66" s="149"/>
      <c r="G66" s="149"/>
      <c r="H66" s="149"/>
      <c r="I66" s="149"/>
      <c r="J66" s="149"/>
      <c r="K66" s="149"/>
      <c r="L66" s="149"/>
      <c r="M66" s="149"/>
      <c r="N66" s="149"/>
      <c r="O66" s="149"/>
      <c r="P66" s="149"/>
      <c r="Q66" s="149"/>
      <c r="R66" s="149"/>
      <c r="S66" s="149"/>
      <c r="T66" s="149"/>
      <c r="U66" s="149"/>
      <c r="V66" s="149"/>
      <c r="W66" s="149"/>
    </row>
    <row r="67" hidden="1" spans="1:23">
      <c r="A67" s="147" t="s">
        <v>1265</v>
      </c>
      <c r="B67" s="149"/>
      <c r="C67" s="149"/>
      <c r="D67" s="149"/>
      <c r="E67" s="149"/>
      <c r="F67" s="149"/>
      <c r="G67" s="149"/>
      <c r="H67" s="149"/>
      <c r="I67" s="149"/>
      <c r="J67" s="149"/>
      <c r="K67" s="149"/>
      <c r="L67" s="149"/>
      <c r="M67" s="149"/>
      <c r="N67" s="149"/>
      <c r="O67" s="149"/>
      <c r="P67" s="149"/>
      <c r="Q67" s="149"/>
      <c r="R67" s="149"/>
      <c r="S67" s="149"/>
      <c r="T67" s="149"/>
      <c r="U67" s="149"/>
      <c r="V67" s="149"/>
      <c r="W67" s="149"/>
    </row>
    <row r="68" hidden="1" spans="1:23">
      <c r="A68" s="147" t="s">
        <v>1266</v>
      </c>
      <c r="B68" s="149"/>
      <c r="C68" s="149"/>
      <c r="D68" s="149"/>
      <c r="E68" s="149"/>
      <c r="F68" s="149"/>
      <c r="G68" s="149"/>
      <c r="H68" s="149"/>
      <c r="I68" s="149"/>
      <c r="J68" s="149"/>
      <c r="K68" s="149"/>
      <c r="L68" s="149"/>
      <c r="M68" s="149"/>
      <c r="N68" s="149"/>
      <c r="O68" s="149"/>
      <c r="P68" s="149"/>
      <c r="Q68" s="149"/>
      <c r="R68" s="149"/>
      <c r="S68" s="149"/>
      <c r="T68" s="149"/>
      <c r="U68" s="149"/>
      <c r="V68" s="149"/>
      <c r="W68" s="149"/>
    </row>
    <row r="69" hidden="1" spans="1:23">
      <c r="A69" s="147" t="s">
        <v>1267</v>
      </c>
      <c r="B69" s="149"/>
      <c r="C69" s="149"/>
      <c r="D69" s="149"/>
      <c r="E69" s="149"/>
      <c r="F69" s="149"/>
      <c r="G69" s="149"/>
      <c r="H69" s="149"/>
      <c r="I69" s="149"/>
      <c r="J69" s="149"/>
      <c r="K69" s="149"/>
      <c r="L69" s="149"/>
      <c r="M69" s="149"/>
      <c r="N69" s="149"/>
      <c r="O69" s="149"/>
      <c r="P69" s="149"/>
      <c r="Q69" s="149"/>
      <c r="R69" s="149"/>
      <c r="S69" s="149"/>
      <c r="T69" s="149"/>
      <c r="U69" s="149"/>
      <c r="V69" s="149"/>
      <c r="W69" s="149"/>
    </row>
    <row r="70" hidden="1" spans="1:23">
      <c r="A70" s="147" t="s">
        <v>1268</v>
      </c>
      <c r="B70" s="149"/>
      <c r="C70" s="149"/>
      <c r="D70" s="149"/>
      <c r="E70" s="149"/>
      <c r="F70" s="149"/>
      <c r="G70" s="149"/>
      <c r="H70" s="149"/>
      <c r="I70" s="149"/>
      <c r="J70" s="149"/>
      <c r="K70" s="149"/>
      <c r="L70" s="149"/>
      <c r="M70" s="149"/>
      <c r="N70" s="149"/>
      <c r="O70" s="149"/>
      <c r="P70" s="149"/>
      <c r="Q70" s="149"/>
      <c r="R70" s="149"/>
      <c r="S70" s="149"/>
      <c r="T70" s="149"/>
      <c r="U70" s="149"/>
      <c r="V70" s="149"/>
      <c r="W70" s="149"/>
    </row>
    <row r="71" hidden="1" spans="1:23">
      <c r="A71" s="147" t="s">
        <v>1269</v>
      </c>
      <c r="B71" s="149"/>
      <c r="C71" s="149"/>
      <c r="D71" s="149"/>
      <c r="E71" s="149"/>
      <c r="F71" s="149"/>
      <c r="G71" s="149"/>
      <c r="H71" s="149"/>
      <c r="I71" s="149"/>
      <c r="J71" s="149"/>
      <c r="K71" s="149"/>
      <c r="L71" s="149"/>
      <c r="M71" s="149"/>
      <c r="N71" s="149"/>
      <c r="O71" s="149"/>
      <c r="P71" s="149"/>
      <c r="Q71" s="149"/>
      <c r="R71" s="149"/>
      <c r="S71" s="149"/>
      <c r="T71" s="149"/>
      <c r="U71" s="149"/>
      <c r="V71" s="149"/>
      <c r="W71" s="149"/>
    </row>
    <row r="72" hidden="1" spans="1:23">
      <c r="A72" s="147" t="s">
        <v>1270</v>
      </c>
      <c r="B72" s="149"/>
      <c r="C72" s="149"/>
      <c r="D72" s="149"/>
      <c r="E72" s="149"/>
      <c r="F72" s="149"/>
      <c r="G72" s="149"/>
      <c r="H72" s="149"/>
      <c r="I72" s="149"/>
      <c r="J72" s="149"/>
      <c r="K72" s="149"/>
      <c r="L72" s="149"/>
      <c r="M72" s="149"/>
      <c r="N72" s="149"/>
      <c r="O72" s="149"/>
      <c r="P72" s="149"/>
      <c r="Q72" s="149"/>
      <c r="R72" s="149"/>
      <c r="S72" s="149"/>
      <c r="T72" s="149"/>
      <c r="U72" s="149"/>
      <c r="V72" s="149"/>
      <c r="W72" s="149"/>
    </row>
    <row r="73" hidden="1" spans="1:23">
      <c r="A73" s="147" t="s">
        <v>1271</v>
      </c>
      <c r="B73" s="149"/>
      <c r="C73" s="149"/>
      <c r="D73" s="149"/>
      <c r="E73" s="149"/>
      <c r="F73" s="149"/>
      <c r="G73" s="149"/>
      <c r="H73" s="149"/>
      <c r="I73" s="149"/>
      <c r="J73" s="149"/>
      <c r="K73" s="149"/>
      <c r="L73" s="149"/>
      <c r="M73" s="149"/>
      <c r="N73" s="149"/>
      <c r="O73" s="149"/>
      <c r="P73" s="149"/>
      <c r="Q73" s="149"/>
      <c r="R73" s="149"/>
      <c r="S73" s="149"/>
      <c r="T73" s="149"/>
      <c r="U73" s="149"/>
      <c r="V73" s="149"/>
      <c r="W73" s="149"/>
    </row>
    <row r="74" hidden="1" spans="1:23">
      <c r="A74" s="147" t="s">
        <v>1272</v>
      </c>
      <c r="B74" s="149"/>
      <c r="C74" s="149"/>
      <c r="D74" s="149"/>
      <c r="E74" s="149"/>
      <c r="F74" s="149"/>
      <c r="G74" s="149"/>
      <c r="H74" s="149"/>
      <c r="I74" s="149"/>
      <c r="J74" s="149"/>
      <c r="K74" s="149"/>
      <c r="L74" s="149"/>
      <c r="M74" s="149"/>
      <c r="N74" s="149"/>
      <c r="O74" s="149"/>
      <c r="P74" s="149"/>
      <c r="Q74" s="149"/>
      <c r="R74" s="149"/>
      <c r="S74" s="149"/>
      <c r="T74" s="149"/>
      <c r="U74" s="149"/>
      <c r="V74" s="149"/>
      <c r="W74" s="149"/>
    </row>
    <row r="75" hidden="1" spans="1:23">
      <c r="A75" s="147" t="s">
        <v>1273</v>
      </c>
      <c r="B75" s="149"/>
      <c r="C75" s="149"/>
      <c r="D75" s="149"/>
      <c r="E75" s="149"/>
      <c r="F75" s="149"/>
      <c r="G75" s="149"/>
      <c r="H75" s="149"/>
      <c r="I75" s="149"/>
      <c r="J75" s="149"/>
      <c r="K75" s="149"/>
      <c r="L75" s="149"/>
      <c r="M75" s="149"/>
      <c r="N75" s="149"/>
      <c r="O75" s="149"/>
      <c r="P75" s="149"/>
      <c r="Q75" s="149"/>
      <c r="R75" s="149"/>
      <c r="S75" s="149"/>
      <c r="T75" s="149"/>
      <c r="U75" s="149"/>
      <c r="V75" s="149"/>
      <c r="W75" s="149"/>
    </row>
    <row r="76" hidden="1" spans="1:23">
      <c r="A76" s="147" t="s">
        <v>1274</v>
      </c>
      <c r="B76" s="149"/>
      <c r="C76" s="149"/>
      <c r="D76" s="149"/>
      <c r="E76" s="149"/>
      <c r="F76" s="149"/>
      <c r="G76" s="149"/>
      <c r="H76" s="149"/>
      <c r="I76" s="149"/>
      <c r="J76" s="149"/>
      <c r="K76" s="149"/>
      <c r="L76" s="149"/>
      <c r="M76" s="149"/>
      <c r="N76" s="149"/>
      <c r="O76" s="149"/>
      <c r="P76" s="149"/>
      <c r="Q76" s="149"/>
      <c r="R76" s="149"/>
      <c r="S76" s="149"/>
      <c r="T76" s="149"/>
      <c r="U76" s="149"/>
      <c r="V76" s="149"/>
      <c r="W76" s="149"/>
    </row>
    <row r="77" hidden="1" spans="1:23">
      <c r="A77" s="147" t="s">
        <v>1275</v>
      </c>
      <c r="B77" s="149"/>
      <c r="C77" s="149"/>
      <c r="D77" s="149"/>
      <c r="E77" s="149"/>
      <c r="F77" s="149"/>
      <c r="G77" s="149"/>
      <c r="H77" s="149"/>
      <c r="I77" s="149"/>
      <c r="J77" s="149"/>
      <c r="K77" s="149"/>
      <c r="L77" s="149"/>
      <c r="M77" s="149"/>
      <c r="N77" s="149"/>
      <c r="O77" s="149"/>
      <c r="P77" s="149"/>
      <c r="Q77" s="149"/>
      <c r="R77" s="149"/>
      <c r="S77" s="149"/>
      <c r="T77" s="149"/>
      <c r="U77" s="149"/>
      <c r="V77" s="149"/>
      <c r="W77" s="149"/>
    </row>
    <row r="78" hidden="1" spans="1:23">
      <c r="A78" s="147" t="s">
        <v>1276</v>
      </c>
      <c r="B78" s="149"/>
      <c r="C78" s="149"/>
      <c r="D78" s="149"/>
      <c r="E78" s="149"/>
      <c r="F78" s="149"/>
      <c r="G78" s="149"/>
      <c r="H78" s="149"/>
      <c r="I78" s="149"/>
      <c r="J78" s="149"/>
      <c r="K78" s="149"/>
      <c r="L78" s="149"/>
      <c r="M78" s="149"/>
      <c r="N78" s="149"/>
      <c r="O78" s="149"/>
      <c r="P78" s="149"/>
      <c r="Q78" s="149"/>
      <c r="R78" s="149"/>
      <c r="S78" s="149"/>
      <c r="T78" s="149"/>
      <c r="U78" s="149"/>
      <c r="V78" s="149"/>
      <c r="W78" s="149"/>
    </row>
    <row r="79" hidden="1" spans="1:23">
      <c r="A79" s="147" t="s">
        <v>1277</v>
      </c>
      <c r="B79" s="149"/>
      <c r="C79" s="149"/>
      <c r="D79" s="149"/>
      <c r="E79" s="149"/>
      <c r="F79" s="149"/>
      <c r="G79" s="149"/>
      <c r="H79" s="149"/>
      <c r="I79" s="149"/>
      <c r="J79" s="149"/>
      <c r="K79" s="149"/>
      <c r="L79" s="149"/>
      <c r="M79" s="149"/>
      <c r="N79" s="149"/>
      <c r="O79" s="149"/>
      <c r="P79" s="149"/>
      <c r="Q79" s="149"/>
      <c r="R79" s="149"/>
      <c r="S79" s="149"/>
      <c r="T79" s="149"/>
      <c r="U79" s="149"/>
      <c r="V79" s="149"/>
      <c r="W79" s="149"/>
    </row>
    <row r="80" hidden="1" spans="1:23">
      <c r="A80" s="147" t="s">
        <v>1278</v>
      </c>
      <c r="B80" s="149"/>
      <c r="C80" s="149"/>
      <c r="D80" s="149"/>
      <c r="E80" s="149"/>
      <c r="F80" s="149"/>
      <c r="G80" s="149"/>
      <c r="H80" s="149"/>
      <c r="I80" s="149"/>
      <c r="J80" s="149"/>
      <c r="K80" s="149"/>
      <c r="L80" s="149"/>
      <c r="M80" s="149"/>
      <c r="N80" s="149"/>
      <c r="O80" s="149"/>
      <c r="P80" s="149"/>
      <c r="Q80" s="149"/>
      <c r="R80" s="149"/>
      <c r="S80" s="149"/>
      <c r="T80" s="149"/>
      <c r="U80" s="149"/>
      <c r="V80" s="149"/>
      <c r="W80" s="149"/>
    </row>
    <row r="81" hidden="1" spans="1:23">
      <c r="A81" s="147" t="s">
        <v>1279</v>
      </c>
      <c r="B81" s="149"/>
      <c r="C81" s="149"/>
      <c r="D81" s="149"/>
      <c r="E81" s="149"/>
      <c r="F81" s="149"/>
      <c r="G81" s="149"/>
      <c r="H81" s="149"/>
      <c r="I81" s="149"/>
      <c r="J81" s="149"/>
      <c r="K81" s="149"/>
      <c r="L81" s="149"/>
      <c r="M81" s="149"/>
      <c r="N81" s="149"/>
      <c r="O81" s="149"/>
      <c r="P81" s="149"/>
      <c r="Q81" s="149"/>
      <c r="R81" s="149"/>
      <c r="S81" s="149"/>
      <c r="T81" s="149"/>
      <c r="U81" s="149"/>
      <c r="V81" s="149"/>
      <c r="W81" s="149"/>
    </row>
    <row r="82" hidden="1" spans="1:23">
      <c r="A82" s="147" t="s">
        <v>1280</v>
      </c>
      <c r="B82" s="149"/>
      <c r="C82" s="149"/>
      <c r="D82" s="149"/>
      <c r="E82" s="149"/>
      <c r="F82" s="149"/>
      <c r="G82" s="149"/>
      <c r="H82" s="149"/>
      <c r="I82" s="149"/>
      <c r="J82" s="149"/>
      <c r="K82" s="149"/>
      <c r="L82" s="149"/>
      <c r="M82" s="149"/>
      <c r="N82" s="149"/>
      <c r="O82" s="149"/>
      <c r="P82" s="149"/>
      <c r="Q82" s="149"/>
      <c r="R82" s="149"/>
      <c r="S82" s="149"/>
      <c r="T82" s="149"/>
      <c r="U82" s="149"/>
      <c r="V82" s="149"/>
      <c r="W82" s="149"/>
    </row>
    <row r="83" hidden="1" spans="1:23">
      <c r="A83" s="147" t="s">
        <v>1281</v>
      </c>
      <c r="B83" s="149"/>
      <c r="C83" s="149"/>
      <c r="D83" s="149"/>
      <c r="E83" s="149"/>
      <c r="F83" s="149"/>
      <c r="G83" s="149"/>
      <c r="H83" s="149"/>
      <c r="I83" s="149"/>
      <c r="J83" s="149"/>
      <c r="K83" s="149"/>
      <c r="L83" s="149"/>
      <c r="M83" s="149"/>
      <c r="N83" s="149"/>
      <c r="O83" s="149"/>
      <c r="P83" s="149"/>
      <c r="Q83" s="149"/>
      <c r="R83" s="149"/>
      <c r="S83" s="149"/>
      <c r="T83" s="149"/>
      <c r="U83" s="149"/>
      <c r="V83" s="149"/>
      <c r="W83" s="149"/>
    </row>
    <row r="84" hidden="1" spans="1:23">
      <c r="A84" s="147" t="s">
        <v>1282</v>
      </c>
      <c r="B84" s="149"/>
      <c r="C84" s="149"/>
      <c r="D84" s="149"/>
      <c r="E84" s="149"/>
      <c r="F84" s="149"/>
      <c r="G84" s="149"/>
      <c r="H84" s="149"/>
      <c r="I84" s="149"/>
      <c r="J84" s="149"/>
      <c r="K84" s="149"/>
      <c r="L84" s="149"/>
      <c r="M84" s="149"/>
      <c r="N84" s="149"/>
      <c r="O84" s="149"/>
      <c r="P84" s="149"/>
      <c r="Q84" s="149"/>
      <c r="R84" s="149"/>
      <c r="S84" s="149"/>
      <c r="T84" s="149"/>
      <c r="U84" s="149"/>
      <c r="V84" s="149"/>
      <c r="W84" s="149"/>
    </row>
    <row r="85" hidden="1" spans="1:23">
      <c r="A85" s="147" t="s">
        <v>1283</v>
      </c>
      <c r="B85" s="149"/>
      <c r="C85" s="149"/>
      <c r="D85" s="149"/>
      <c r="E85" s="149"/>
      <c r="F85" s="149"/>
      <c r="G85" s="149"/>
      <c r="H85" s="149"/>
      <c r="I85" s="149"/>
      <c r="J85" s="149"/>
      <c r="K85" s="149"/>
      <c r="L85" s="149"/>
      <c r="M85" s="149"/>
      <c r="N85" s="149"/>
      <c r="O85" s="149"/>
      <c r="P85" s="149"/>
      <c r="Q85" s="149"/>
      <c r="R85" s="149"/>
      <c r="S85" s="149"/>
      <c r="T85" s="149"/>
      <c r="U85" s="149"/>
      <c r="V85" s="149"/>
      <c r="W85" s="149"/>
    </row>
    <row r="86" hidden="1" spans="1:23">
      <c r="A86" s="147" t="s">
        <v>1284</v>
      </c>
      <c r="B86" s="149"/>
      <c r="C86" s="149"/>
      <c r="D86" s="149"/>
      <c r="E86" s="149"/>
      <c r="F86" s="149"/>
      <c r="G86" s="149"/>
      <c r="H86" s="149"/>
      <c r="I86" s="149"/>
      <c r="J86" s="149"/>
      <c r="K86" s="149"/>
      <c r="L86" s="149"/>
      <c r="M86" s="149"/>
      <c r="N86" s="149"/>
      <c r="O86" s="149"/>
      <c r="P86" s="149"/>
      <c r="Q86" s="149"/>
      <c r="R86" s="149"/>
      <c r="S86" s="149"/>
      <c r="T86" s="149"/>
      <c r="U86" s="149"/>
      <c r="V86" s="149"/>
      <c r="W86" s="149"/>
    </row>
    <row r="87" hidden="1" spans="1:23">
      <c r="A87" s="147" t="s">
        <v>1285</v>
      </c>
      <c r="B87" s="149"/>
      <c r="C87" s="149"/>
      <c r="D87" s="149"/>
      <c r="E87" s="149"/>
      <c r="F87" s="149"/>
      <c r="G87" s="149"/>
      <c r="H87" s="149"/>
      <c r="I87" s="149"/>
      <c r="J87" s="149"/>
      <c r="K87" s="149"/>
      <c r="L87" s="149"/>
      <c r="M87" s="149"/>
      <c r="N87" s="149"/>
      <c r="O87" s="149"/>
      <c r="P87" s="149"/>
      <c r="Q87" s="149"/>
      <c r="R87" s="149"/>
      <c r="S87" s="149"/>
      <c r="T87" s="149"/>
      <c r="U87" s="149"/>
      <c r="V87" s="149"/>
      <c r="W87" s="149"/>
    </row>
    <row r="88" hidden="1" spans="1:23">
      <c r="A88" s="147" t="s">
        <v>1286</v>
      </c>
      <c r="B88" s="149"/>
      <c r="C88" s="149"/>
      <c r="D88" s="149"/>
      <c r="E88" s="149"/>
      <c r="F88" s="149"/>
      <c r="G88" s="149"/>
      <c r="H88" s="149"/>
      <c r="I88" s="149"/>
      <c r="J88" s="149"/>
      <c r="K88" s="149"/>
      <c r="L88" s="149"/>
      <c r="M88" s="149"/>
      <c r="N88" s="149"/>
      <c r="O88" s="149"/>
      <c r="P88" s="149"/>
      <c r="Q88" s="149"/>
      <c r="R88" s="149"/>
      <c r="S88" s="149"/>
      <c r="T88" s="149"/>
      <c r="U88" s="149"/>
      <c r="V88" s="149"/>
      <c r="W88" s="149"/>
    </row>
    <row r="89" hidden="1" spans="1:23">
      <c r="A89" s="147" t="s">
        <v>1287</v>
      </c>
      <c r="B89" s="149"/>
      <c r="C89" s="149"/>
      <c r="D89" s="149"/>
      <c r="E89" s="149"/>
      <c r="F89" s="149"/>
      <c r="G89" s="149"/>
      <c r="H89" s="149"/>
      <c r="I89" s="149"/>
      <c r="J89" s="149"/>
      <c r="K89" s="149"/>
      <c r="L89" s="149"/>
      <c r="M89" s="149"/>
      <c r="N89" s="149"/>
      <c r="O89" s="149"/>
      <c r="P89" s="149"/>
      <c r="Q89" s="149"/>
      <c r="R89" s="149"/>
      <c r="S89" s="149"/>
      <c r="T89" s="149"/>
      <c r="U89" s="149"/>
      <c r="V89" s="149"/>
      <c r="W89" s="149"/>
    </row>
    <row r="90" hidden="1" spans="1:23">
      <c r="A90" s="147" t="s">
        <v>1288</v>
      </c>
      <c r="B90" s="149"/>
      <c r="C90" s="149"/>
      <c r="D90" s="149"/>
      <c r="E90" s="149"/>
      <c r="F90" s="149"/>
      <c r="G90" s="149"/>
      <c r="H90" s="149"/>
      <c r="I90" s="149"/>
      <c r="J90" s="149"/>
      <c r="K90" s="149"/>
      <c r="L90" s="149"/>
      <c r="M90" s="149"/>
      <c r="N90" s="149"/>
      <c r="O90" s="149"/>
      <c r="P90" s="149"/>
      <c r="Q90" s="149"/>
      <c r="R90" s="149"/>
      <c r="S90" s="149"/>
      <c r="T90" s="149"/>
      <c r="U90" s="149"/>
      <c r="V90" s="149"/>
      <c r="W90" s="149"/>
    </row>
    <row r="91" hidden="1" spans="1:23">
      <c r="A91" s="147" t="s">
        <v>1289</v>
      </c>
      <c r="B91" s="149"/>
      <c r="C91" s="149"/>
      <c r="D91" s="149"/>
      <c r="E91" s="149"/>
      <c r="F91" s="149"/>
      <c r="G91" s="149"/>
      <c r="H91" s="149"/>
      <c r="I91" s="149"/>
      <c r="J91" s="149"/>
      <c r="K91" s="149"/>
      <c r="L91" s="149"/>
      <c r="M91" s="149"/>
      <c r="N91" s="149"/>
      <c r="O91" s="149"/>
      <c r="P91" s="149"/>
      <c r="Q91" s="149"/>
      <c r="R91" s="149"/>
      <c r="S91" s="149"/>
      <c r="T91" s="149"/>
      <c r="U91" s="149"/>
      <c r="V91" s="149"/>
      <c r="W91" s="149"/>
    </row>
    <row r="92" hidden="1" spans="1:23">
      <c r="A92" s="147" t="s">
        <v>1290</v>
      </c>
      <c r="B92" s="149"/>
      <c r="C92" s="149"/>
      <c r="D92" s="149"/>
      <c r="E92" s="149"/>
      <c r="F92" s="149"/>
      <c r="G92" s="149"/>
      <c r="H92" s="149"/>
      <c r="I92" s="149"/>
      <c r="J92" s="149"/>
      <c r="K92" s="149"/>
      <c r="L92" s="149"/>
      <c r="M92" s="149"/>
      <c r="N92" s="149"/>
      <c r="O92" s="149"/>
      <c r="P92" s="149"/>
      <c r="Q92" s="149"/>
      <c r="R92" s="149"/>
      <c r="S92" s="149"/>
      <c r="T92" s="149"/>
      <c r="U92" s="149"/>
      <c r="V92" s="149"/>
      <c r="W92" s="149"/>
    </row>
    <row r="93" hidden="1" spans="1:23">
      <c r="A93" s="147" t="s">
        <v>1291</v>
      </c>
      <c r="B93" s="149"/>
      <c r="C93" s="149"/>
      <c r="D93" s="149"/>
      <c r="E93" s="149"/>
      <c r="F93" s="149"/>
      <c r="G93" s="149"/>
      <c r="H93" s="149"/>
      <c r="I93" s="149"/>
      <c r="J93" s="149"/>
      <c r="K93" s="149"/>
      <c r="L93" s="149"/>
      <c r="M93" s="149"/>
      <c r="N93" s="149"/>
      <c r="O93" s="149"/>
      <c r="P93" s="149"/>
      <c r="Q93" s="149"/>
      <c r="R93" s="149"/>
      <c r="S93" s="149"/>
      <c r="T93" s="149"/>
      <c r="U93" s="149"/>
      <c r="V93" s="149"/>
      <c r="W93" s="149"/>
    </row>
    <row r="94" hidden="1" spans="1:23">
      <c r="A94" s="147" t="s">
        <v>1292</v>
      </c>
      <c r="B94" s="149"/>
      <c r="C94" s="149"/>
      <c r="D94" s="149"/>
      <c r="E94" s="149"/>
      <c r="F94" s="149"/>
      <c r="G94" s="149"/>
      <c r="H94" s="149"/>
      <c r="I94" s="149"/>
      <c r="J94" s="149"/>
      <c r="K94" s="149"/>
      <c r="L94" s="149"/>
      <c r="M94" s="149"/>
      <c r="N94" s="149"/>
      <c r="O94" s="149"/>
      <c r="P94" s="149"/>
      <c r="Q94" s="149"/>
      <c r="R94" s="149"/>
      <c r="S94" s="149"/>
      <c r="T94" s="149"/>
      <c r="U94" s="149"/>
      <c r="V94" s="149"/>
      <c r="W94" s="149"/>
    </row>
    <row r="95" hidden="1" spans="1:23">
      <c r="A95" s="147" t="s">
        <v>1293</v>
      </c>
      <c r="B95" s="149"/>
      <c r="C95" s="149"/>
      <c r="D95" s="149"/>
      <c r="E95" s="149"/>
      <c r="F95" s="149"/>
      <c r="G95" s="149"/>
      <c r="H95" s="149"/>
      <c r="I95" s="149"/>
      <c r="J95" s="149"/>
      <c r="K95" s="149"/>
      <c r="L95" s="149"/>
      <c r="M95" s="149"/>
      <c r="N95" s="149"/>
      <c r="O95" s="149"/>
      <c r="P95" s="149"/>
      <c r="Q95" s="149"/>
      <c r="R95" s="149"/>
      <c r="S95" s="149"/>
      <c r="T95" s="149"/>
      <c r="U95" s="149"/>
      <c r="V95" s="149"/>
      <c r="W95" s="149"/>
    </row>
    <row r="96" hidden="1" spans="1:23">
      <c r="A96" s="147" t="s">
        <v>1294</v>
      </c>
      <c r="B96" s="149"/>
      <c r="C96" s="149"/>
      <c r="D96" s="149"/>
      <c r="E96" s="149"/>
      <c r="F96" s="149"/>
      <c r="G96" s="149"/>
      <c r="H96" s="149"/>
      <c r="I96" s="149"/>
      <c r="J96" s="149"/>
      <c r="K96" s="149"/>
      <c r="L96" s="149"/>
      <c r="M96" s="149"/>
      <c r="N96" s="149"/>
      <c r="O96" s="149"/>
      <c r="P96" s="149"/>
      <c r="Q96" s="149"/>
      <c r="R96" s="149"/>
      <c r="S96" s="149"/>
      <c r="T96" s="149"/>
      <c r="U96" s="149"/>
      <c r="V96" s="149"/>
      <c r="W96" s="149"/>
    </row>
    <row r="97" hidden="1" spans="1:23">
      <c r="A97" s="147" t="s">
        <v>1295</v>
      </c>
      <c r="B97" s="149"/>
      <c r="C97" s="149"/>
      <c r="D97" s="149"/>
      <c r="E97" s="149"/>
      <c r="F97" s="149"/>
      <c r="G97" s="149"/>
      <c r="H97" s="149"/>
      <c r="I97" s="149"/>
      <c r="J97" s="149"/>
      <c r="K97" s="149"/>
      <c r="L97" s="149"/>
      <c r="M97" s="149"/>
      <c r="N97" s="149"/>
      <c r="O97" s="149"/>
      <c r="P97" s="149"/>
      <c r="Q97" s="149"/>
      <c r="R97" s="149"/>
      <c r="S97" s="149"/>
      <c r="T97" s="149"/>
      <c r="U97" s="149"/>
      <c r="V97" s="149"/>
      <c r="W97" s="149"/>
    </row>
    <row r="98" hidden="1" spans="1:23">
      <c r="A98" s="147" t="s">
        <v>1296</v>
      </c>
      <c r="B98" s="149"/>
      <c r="C98" s="149"/>
      <c r="D98" s="149"/>
      <c r="E98" s="149"/>
      <c r="F98" s="149"/>
      <c r="G98" s="149"/>
      <c r="H98" s="149"/>
      <c r="I98" s="149"/>
      <c r="J98" s="149"/>
      <c r="K98" s="149"/>
      <c r="L98" s="149"/>
      <c r="M98" s="149"/>
      <c r="N98" s="149"/>
      <c r="O98" s="149"/>
      <c r="P98" s="149"/>
      <c r="Q98" s="149"/>
      <c r="R98" s="149"/>
      <c r="S98" s="149"/>
      <c r="T98" s="149"/>
      <c r="U98" s="149"/>
      <c r="V98" s="149"/>
      <c r="W98" s="149"/>
    </row>
    <row r="99" hidden="1" spans="1:23">
      <c r="A99" s="147" t="s">
        <v>1297</v>
      </c>
      <c r="B99" s="149"/>
      <c r="C99" s="149"/>
      <c r="D99" s="149"/>
      <c r="E99" s="149"/>
      <c r="F99" s="149"/>
      <c r="G99" s="149"/>
      <c r="H99" s="149"/>
      <c r="I99" s="149"/>
      <c r="J99" s="149"/>
      <c r="K99" s="149"/>
      <c r="L99" s="149"/>
      <c r="M99" s="149"/>
      <c r="N99" s="149"/>
      <c r="O99" s="149"/>
      <c r="P99" s="149"/>
      <c r="Q99" s="149"/>
      <c r="R99" s="149"/>
      <c r="S99" s="149"/>
      <c r="T99" s="149"/>
      <c r="U99" s="149"/>
      <c r="V99" s="149"/>
      <c r="W99" s="149"/>
    </row>
    <row r="100" hidden="1" spans="1:23">
      <c r="A100" s="147" t="s">
        <v>1298</v>
      </c>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row>
    <row r="101" hidden="1" spans="1:23">
      <c r="A101" s="147" t="s">
        <v>1299</v>
      </c>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row>
    <row r="102" hidden="1" spans="1:23">
      <c r="A102" s="147" t="s">
        <v>1300</v>
      </c>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row>
    <row r="103" hidden="1" spans="1:23">
      <c r="A103" s="147" t="s">
        <v>1301</v>
      </c>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row>
    <row r="104" hidden="1" spans="1:23">
      <c r="A104" s="147" t="s">
        <v>1302</v>
      </c>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row>
    <row r="105" hidden="1" spans="1:23">
      <c r="A105" s="147" t="s">
        <v>1303</v>
      </c>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row>
    <row r="106" hidden="1" spans="1:23">
      <c r="A106" s="147" t="s">
        <v>1304</v>
      </c>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row>
    <row r="107" hidden="1" spans="1:23">
      <c r="A107" s="147" t="s">
        <v>1305</v>
      </c>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row>
    <row r="108" hidden="1" spans="1:23">
      <c r="A108" s="147" t="s">
        <v>1306</v>
      </c>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row>
    <row r="109" hidden="1" spans="1:23">
      <c r="A109" s="147" t="s">
        <v>1307</v>
      </c>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row>
    <row r="110" hidden="1" spans="1:23">
      <c r="A110" s="147" t="s">
        <v>1308</v>
      </c>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row>
    <row r="111" hidden="1" spans="1:23">
      <c r="A111" s="147" t="s">
        <v>1309</v>
      </c>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row>
    <row r="112" hidden="1" spans="1:23">
      <c r="A112" s="147" t="s">
        <v>1310</v>
      </c>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row>
    <row r="113" hidden="1" spans="1:23">
      <c r="A113" s="147" t="s">
        <v>1311</v>
      </c>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row>
    <row r="114" hidden="1" spans="1:23">
      <c r="A114" s="147" t="s">
        <v>1312</v>
      </c>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row>
    <row r="115" hidden="1" spans="1:23">
      <c r="A115" s="147" t="s">
        <v>1313</v>
      </c>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row>
    <row r="116" hidden="1" spans="1:23">
      <c r="A116" s="147" t="s">
        <v>1314</v>
      </c>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row>
    <row r="117" hidden="1" spans="1:23">
      <c r="A117" s="147" t="s">
        <v>1315</v>
      </c>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row>
    <row r="118" hidden="1" spans="1:23">
      <c r="A118" s="147" t="s">
        <v>1316</v>
      </c>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row>
    <row r="119" hidden="1" spans="1:23">
      <c r="A119" s="147" t="s">
        <v>1317</v>
      </c>
      <c r="B119" s="149"/>
      <c r="C119" s="149"/>
      <c r="D119" s="149"/>
      <c r="E119" s="149"/>
      <c r="F119" s="149"/>
      <c r="G119" s="149"/>
      <c r="H119" s="149"/>
      <c r="I119" s="149"/>
      <c r="J119" s="149"/>
      <c r="K119" s="149"/>
      <c r="L119" s="149"/>
      <c r="M119" s="149"/>
      <c r="N119" s="149"/>
      <c r="O119" s="149"/>
      <c r="P119" s="149"/>
      <c r="Q119" s="149"/>
      <c r="R119" s="149"/>
      <c r="S119" s="149"/>
      <c r="T119" s="149"/>
      <c r="U119" s="149"/>
      <c r="V119" s="149"/>
      <c r="W119" s="149"/>
    </row>
    <row r="120" hidden="1" spans="1:23">
      <c r="A120" s="147" t="s">
        <v>1318</v>
      </c>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row>
    <row r="121" hidden="1" spans="1:23">
      <c r="A121" s="147" t="s">
        <v>1319</v>
      </c>
      <c r="B121" s="149"/>
      <c r="C121" s="149"/>
      <c r="D121" s="149"/>
      <c r="E121" s="149"/>
      <c r="F121" s="149"/>
      <c r="G121" s="149"/>
      <c r="H121" s="149"/>
      <c r="I121" s="149"/>
      <c r="J121" s="149"/>
      <c r="K121" s="149"/>
      <c r="L121" s="149"/>
      <c r="M121" s="149"/>
      <c r="N121" s="149"/>
      <c r="O121" s="149"/>
      <c r="P121" s="149"/>
      <c r="Q121" s="149"/>
      <c r="R121" s="149"/>
      <c r="S121" s="149"/>
      <c r="T121" s="149"/>
      <c r="U121" s="149"/>
      <c r="V121" s="149"/>
      <c r="W121" s="149"/>
    </row>
    <row r="122" hidden="1" spans="1:23">
      <c r="A122" s="147" t="s">
        <v>1320</v>
      </c>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row>
    <row r="123" hidden="1" spans="1:23">
      <c r="A123" s="147" t="s">
        <v>1321</v>
      </c>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row>
    <row r="124" hidden="1" spans="1:23">
      <c r="A124" s="147" t="s">
        <v>1322</v>
      </c>
      <c r="B124" s="149"/>
      <c r="C124" s="149"/>
      <c r="D124" s="149"/>
      <c r="E124" s="149"/>
      <c r="F124" s="149"/>
      <c r="G124" s="149"/>
      <c r="H124" s="149"/>
      <c r="I124" s="149"/>
      <c r="J124" s="149"/>
      <c r="K124" s="149"/>
      <c r="L124" s="149"/>
      <c r="M124" s="149"/>
      <c r="N124" s="149"/>
      <c r="O124" s="149"/>
      <c r="P124" s="149"/>
      <c r="Q124" s="149"/>
      <c r="R124" s="149"/>
      <c r="S124" s="149"/>
      <c r="T124" s="149"/>
      <c r="U124" s="149"/>
      <c r="V124" s="149"/>
      <c r="W124" s="149"/>
    </row>
    <row r="125" hidden="1" spans="1:23">
      <c r="A125" s="147" t="s">
        <v>1323</v>
      </c>
      <c r="B125" s="149"/>
      <c r="C125" s="149"/>
      <c r="D125" s="149"/>
      <c r="E125" s="149"/>
      <c r="F125" s="149"/>
      <c r="G125" s="149"/>
      <c r="H125" s="149"/>
      <c r="I125" s="149"/>
      <c r="J125" s="149"/>
      <c r="K125" s="149"/>
      <c r="L125" s="149"/>
      <c r="M125" s="149"/>
      <c r="N125" s="149"/>
      <c r="O125" s="149"/>
      <c r="P125" s="149"/>
      <c r="Q125" s="149"/>
      <c r="R125" s="149"/>
      <c r="S125" s="149"/>
      <c r="T125" s="149"/>
      <c r="U125" s="149"/>
      <c r="V125" s="149"/>
      <c r="W125" s="149"/>
    </row>
    <row r="126" hidden="1" spans="1:23">
      <c r="A126" s="147" t="s">
        <v>1324</v>
      </c>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row>
    <row r="127" hidden="1" spans="1:23">
      <c r="A127" s="147" t="s">
        <v>1325</v>
      </c>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row>
    <row r="128" hidden="1" spans="1:23">
      <c r="A128" s="147" t="s">
        <v>1326</v>
      </c>
      <c r="B128" s="149"/>
      <c r="C128" s="149"/>
      <c r="D128" s="149"/>
      <c r="E128" s="149"/>
      <c r="F128" s="149"/>
      <c r="G128" s="149"/>
      <c r="H128" s="149"/>
      <c r="I128" s="149"/>
      <c r="J128" s="149"/>
      <c r="K128" s="149"/>
      <c r="L128" s="149"/>
      <c r="M128" s="149"/>
      <c r="N128" s="149"/>
      <c r="O128" s="149"/>
      <c r="P128" s="149"/>
      <c r="Q128" s="149"/>
      <c r="R128" s="149"/>
      <c r="S128" s="149"/>
      <c r="T128" s="149"/>
      <c r="U128" s="149"/>
      <c r="V128" s="149"/>
      <c r="W128" s="149"/>
    </row>
    <row r="129" hidden="1" spans="1:23">
      <c r="A129" s="147" t="s">
        <v>1327</v>
      </c>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row>
    <row r="130" hidden="1" spans="1:23">
      <c r="A130" s="147" t="s">
        <v>1328</v>
      </c>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row>
    <row r="131" hidden="1" spans="1:23">
      <c r="A131" s="147" t="s">
        <v>1329</v>
      </c>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row>
    <row r="132" hidden="1" spans="1:23">
      <c r="A132" s="147" t="s">
        <v>1330</v>
      </c>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row>
    <row r="133" hidden="1" spans="1:23">
      <c r="A133" s="147" t="s">
        <v>1331</v>
      </c>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row>
    <row r="134" hidden="1" spans="1:23">
      <c r="A134" s="147" t="s">
        <v>1332</v>
      </c>
      <c r="B134" s="149"/>
      <c r="C134" s="149"/>
      <c r="D134" s="149"/>
      <c r="E134" s="149"/>
      <c r="F134" s="149"/>
      <c r="G134" s="149"/>
      <c r="H134" s="149"/>
      <c r="I134" s="149"/>
      <c r="J134" s="149"/>
      <c r="K134" s="149"/>
      <c r="L134" s="149"/>
      <c r="M134" s="149"/>
      <c r="N134" s="149"/>
      <c r="O134" s="149"/>
      <c r="P134" s="149"/>
      <c r="Q134" s="149"/>
      <c r="R134" s="149"/>
      <c r="S134" s="149"/>
      <c r="T134" s="149"/>
      <c r="U134" s="149"/>
      <c r="V134" s="149"/>
      <c r="W134" s="149"/>
    </row>
    <row r="135" hidden="1" spans="1:23">
      <c r="A135" s="147" t="s">
        <v>1333</v>
      </c>
      <c r="B135" s="149"/>
      <c r="C135" s="149"/>
      <c r="D135" s="149"/>
      <c r="E135" s="149"/>
      <c r="F135" s="149"/>
      <c r="G135" s="149"/>
      <c r="H135" s="149"/>
      <c r="I135" s="149"/>
      <c r="J135" s="149"/>
      <c r="K135" s="149"/>
      <c r="L135" s="149"/>
      <c r="M135" s="149"/>
      <c r="N135" s="149"/>
      <c r="O135" s="149"/>
      <c r="P135" s="149"/>
      <c r="Q135" s="149"/>
      <c r="R135" s="149"/>
      <c r="S135" s="149"/>
      <c r="T135" s="149"/>
      <c r="U135" s="149"/>
      <c r="V135" s="149"/>
      <c r="W135" s="149"/>
    </row>
    <row r="136" hidden="1" spans="1:23">
      <c r="A136" s="147" t="s">
        <v>1334</v>
      </c>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149"/>
    </row>
    <row r="137" hidden="1" spans="1:23">
      <c r="A137" s="147" t="s">
        <v>1335</v>
      </c>
      <c r="B137" s="149"/>
      <c r="C137" s="149"/>
      <c r="D137" s="149"/>
      <c r="E137" s="149"/>
      <c r="F137" s="149"/>
      <c r="G137" s="149"/>
      <c r="H137" s="149"/>
      <c r="I137" s="149"/>
      <c r="J137" s="149"/>
      <c r="K137" s="149"/>
      <c r="L137" s="149"/>
      <c r="M137" s="149"/>
      <c r="N137" s="149"/>
      <c r="O137" s="149"/>
      <c r="P137" s="149"/>
      <c r="Q137" s="149"/>
      <c r="R137" s="149"/>
      <c r="S137" s="149"/>
      <c r="T137" s="149"/>
      <c r="U137" s="149"/>
      <c r="V137" s="149"/>
      <c r="W137" s="149"/>
    </row>
    <row r="138" hidden="1" spans="1:23">
      <c r="A138" s="147" t="s">
        <v>1336</v>
      </c>
      <c r="B138" s="149"/>
      <c r="C138" s="149"/>
      <c r="D138" s="149"/>
      <c r="E138" s="149"/>
      <c r="F138" s="149"/>
      <c r="G138" s="149"/>
      <c r="H138" s="149"/>
      <c r="I138" s="149"/>
      <c r="J138" s="149"/>
      <c r="K138" s="149"/>
      <c r="L138" s="149"/>
      <c r="M138" s="149"/>
      <c r="N138" s="149"/>
      <c r="O138" s="149"/>
      <c r="P138" s="149"/>
      <c r="Q138" s="149"/>
      <c r="R138" s="149"/>
      <c r="S138" s="149"/>
      <c r="T138" s="149"/>
      <c r="U138" s="149"/>
      <c r="V138" s="149"/>
      <c r="W138" s="149"/>
    </row>
    <row r="139" hidden="1" spans="1:23">
      <c r="A139" s="147" t="s">
        <v>1337</v>
      </c>
      <c r="B139" s="149"/>
      <c r="C139" s="149"/>
      <c r="D139" s="149"/>
      <c r="E139" s="149"/>
      <c r="F139" s="149"/>
      <c r="G139" s="149"/>
      <c r="H139" s="149"/>
      <c r="I139" s="149"/>
      <c r="J139" s="149"/>
      <c r="K139" s="149"/>
      <c r="L139" s="149"/>
      <c r="M139" s="149"/>
      <c r="N139" s="149"/>
      <c r="O139" s="149"/>
      <c r="P139" s="149"/>
      <c r="Q139" s="149"/>
      <c r="R139" s="149"/>
      <c r="S139" s="149"/>
      <c r="T139" s="149"/>
      <c r="U139" s="149"/>
      <c r="V139" s="149"/>
      <c r="W139" s="149"/>
    </row>
    <row r="140" hidden="1" spans="1:23">
      <c r="A140" s="147" t="s">
        <v>1338</v>
      </c>
      <c r="B140" s="149"/>
      <c r="C140" s="149"/>
      <c r="D140" s="149"/>
      <c r="E140" s="149"/>
      <c r="F140" s="149"/>
      <c r="G140" s="149"/>
      <c r="H140" s="149"/>
      <c r="I140" s="149"/>
      <c r="J140" s="149"/>
      <c r="K140" s="149"/>
      <c r="L140" s="149"/>
      <c r="M140" s="149"/>
      <c r="N140" s="149"/>
      <c r="O140" s="149"/>
      <c r="P140" s="149"/>
      <c r="Q140" s="149"/>
      <c r="R140" s="149"/>
      <c r="S140" s="149"/>
      <c r="T140" s="149"/>
      <c r="U140" s="149"/>
      <c r="V140" s="149"/>
      <c r="W140" s="149"/>
    </row>
    <row r="141" hidden="1" spans="1:23">
      <c r="A141" s="147" t="s">
        <v>1339</v>
      </c>
      <c r="B141" s="149"/>
      <c r="C141" s="149"/>
      <c r="D141" s="149"/>
      <c r="E141" s="149"/>
      <c r="F141" s="149"/>
      <c r="G141" s="149"/>
      <c r="H141" s="149"/>
      <c r="I141" s="149"/>
      <c r="J141" s="149"/>
      <c r="K141" s="149"/>
      <c r="L141" s="149"/>
      <c r="M141" s="149"/>
      <c r="N141" s="149"/>
      <c r="O141" s="149"/>
      <c r="P141" s="149"/>
      <c r="Q141" s="149"/>
      <c r="R141" s="149"/>
      <c r="S141" s="149"/>
      <c r="T141" s="149"/>
      <c r="U141" s="149"/>
      <c r="V141" s="149"/>
      <c r="W141" s="149"/>
    </row>
    <row r="142" hidden="1" spans="1:23">
      <c r="A142" s="147" t="s">
        <v>1340</v>
      </c>
      <c r="B142" s="149"/>
      <c r="C142" s="149"/>
      <c r="D142" s="149"/>
      <c r="E142" s="149"/>
      <c r="F142" s="149"/>
      <c r="G142" s="149"/>
      <c r="H142" s="149"/>
      <c r="I142" s="149"/>
      <c r="J142" s="149"/>
      <c r="K142" s="149"/>
      <c r="L142" s="149"/>
      <c r="M142" s="149"/>
      <c r="N142" s="149"/>
      <c r="O142" s="149"/>
      <c r="P142" s="149"/>
      <c r="Q142" s="149"/>
      <c r="R142" s="149"/>
      <c r="S142" s="149"/>
      <c r="T142" s="149"/>
      <c r="U142" s="149"/>
      <c r="V142" s="149"/>
      <c r="W142" s="149"/>
    </row>
    <row r="143" hidden="1" spans="1:23">
      <c r="A143" s="147" t="s">
        <v>1341</v>
      </c>
      <c r="B143" s="149"/>
      <c r="C143" s="149"/>
      <c r="D143" s="149"/>
      <c r="E143" s="149"/>
      <c r="F143" s="149"/>
      <c r="G143" s="149"/>
      <c r="H143" s="149"/>
      <c r="I143" s="149"/>
      <c r="J143" s="149"/>
      <c r="K143" s="149"/>
      <c r="L143" s="149"/>
      <c r="M143" s="149"/>
      <c r="N143" s="149"/>
      <c r="O143" s="149"/>
      <c r="P143" s="149"/>
      <c r="Q143" s="149"/>
      <c r="R143" s="149"/>
      <c r="S143" s="149"/>
      <c r="T143" s="149"/>
      <c r="U143" s="149"/>
      <c r="V143" s="149"/>
      <c r="W143" s="149"/>
    </row>
    <row r="144" hidden="1" spans="1:23">
      <c r="A144" s="147" t="s">
        <v>1342</v>
      </c>
      <c r="B144" s="149"/>
      <c r="C144" s="149"/>
      <c r="D144" s="149"/>
      <c r="E144" s="149"/>
      <c r="F144" s="149"/>
      <c r="G144" s="149"/>
      <c r="H144" s="149"/>
      <c r="I144" s="149"/>
      <c r="J144" s="149"/>
      <c r="K144" s="149"/>
      <c r="L144" s="149"/>
      <c r="M144" s="149"/>
      <c r="N144" s="149"/>
      <c r="O144" s="149"/>
      <c r="P144" s="149"/>
      <c r="Q144" s="149"/>
      <c r="R144" s="149"/>
      <c r="S144" s="149"/>
      <c r="T144" s="149"/>
      <c r="U144" s="149"/>
      <c r="V144" s="149"/>
      <c r="W144" s="149"/>
    </row>
    <row r="145" hidden="1" spans="1:23">
      <c r="A145" s="147" t="s">
        <v>1343</v>
      </c>
      <c r="B145" s="149"/>
      <c r="C145" s="149"/>
      <c r="D145" s="149"/>
      <c r="E145" s="149"/>
      <c r="F145" s="149"/>
      <c r="G145" s="149"/>
      <c r="H145" s="149"/>
      <c r="I145" s="149"/>
      <c r="J145" s="149"/>
      <c r="K145" s="149"/>
      <c r="L145" s="149"/>
      <c r="M145" s="149"/>
      <c r="N145" s="149"/>
      <c r="O145" s="149"/>
      <c r="P145" s="149"/>
      <c r="Q145" s="149"/>
      <c r="R145" s="149"/>
      <c r="S145" s="149"/>
      <c r="T145" s="149"/>
      <c r="U145" s="149"/>
      <c r="V145" s="149"/>
      <c r="W145" s="149"/>
    </row>
    <row r="146" hidden="1" spans="1:23">
      <c r="A146" s="147" t="s">
        <v>1344</v>
      </c>
      <c r="B146" s="149"/>
      <c r="C146" s="149"/>
      <c r="D146" s="149"/>
      <c r="E146" s="149"/>
      <c r="F146" s="149"/>
      <c r="G146" s="149"/>
      <c r="H146" s="149"/>
      <c r="I146" s="149"/>
      <c r="J146" s="149"/>
      <c r="K146" s="149"/>
      <c r="L146" s="149"/>
      <c r="M146" s="149"/>
      <c r="N146" s="149"/>
      <c r="O146" s="149"/>
      <c r="P146" s="149"/>
      <c r="Q146" s="149"/>
      <c r="R146" s="149"/>
      <c r="S146" s="149"/>
      <c r="T146" s="149"/>
      <c r="U146" s="149"/>
      <c r="V146" s="149"/>
      <c r="W146" s="149"/>
    </row>
    <row r="147" hidden="1" spans="1:23">
      <c r="A147" s="147" t="s">
        <v>1345</v>
      </c>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row>
    <row r="148" hidden="1" spans="1:23">
      <c r="A148" s="147" t="s">
        <v>1346</v>
      </c>
      <c r="B148" s="149"/>
      <c r="C148" s="149"/>
      <c r="D148" s="149"/>
      <c r="E148" s="149"/>
      <c r="F148" s="149"/>
      <c r="G148" s="149"/>
      <c r="H148" s="149"/>
      <c r="I148" s="149"/>
      <c r="J148" s="149"/>
      <c r="K148" s="149"/>
      <c r="L148" s="149"/>
      <c r="M148" s="149"/>
      <c r="N148" s="149"/>
      <c r="O148" s="149"/>
      <c r="P148" s="149"/>
      <c r="Q148" s="149"/>
      <c r="R148" s="149"/>
      <c r="S148" s="149"/>
      <c r="T148" s="149"/>
      <c r="U148" s="149"/>
      <c r="V148" s="149"/>
      <c r="W148" s="149"/>
    </row>
    <row r="149" hidden="1" spans="1:23">
      <c r="A149" s="147" t="s">
        <v>1347</v>
      </c>
      <c r="B149" s="149"/>
      <c r="C149" s="149"/>
      <c r="D149" s="149"/>
      <c r="E149" s="149"/>
      <c r="F149" s="149"/>
      <c r="G149" s="149"/>
      <c r="H149" s="149"/>
      <c r="I149" s="149"/>
      <c r="J149" s="149"/>
      <c r="K149" s="149"/>
      <c r="L149" s="149"/>
      <c r="M149" s="149"/>
      <c r="N149" s="149"/>
      <c r="O149" s="149"/>
      <c r="P149" s="149"/>
      <c r="Q149" s="149"/>
      <c r="R149" s="149"/>
      <c r="S149" s="149"/>
      <c r="T149" s="149"/>
      <c r="U149" s="149"/>
      <c r="V149" s="149"/>
      <c r="W149" s="149"/>
    </row>
    <row r="150" hidden="1" spans="1:23">
      <c r="A150" s="147" t="s">
        <v>1348</v>
      </c>
      <c r="B150" s="149"/>
      <c r="C150" s="149"/>
      <c r="D150" s="149"/>
      <c r="E150" s="149"/>
      <c r="F150" s="149"/>
      <c r="G150" s="149"/>
      <c r="H150" s="149"/>
      <c r="I150" s="149"/>
      <c r="J150" s="149"/>
      <c r="K150" s="149"/>
      <c r="L150" s="149"/>
      <c r="M150" s="149"/>
      <c r="N150" s="149"/>
      <c r="O150" s="149"/>
      <c r="P150" s="149"/>
      <c r="Q150" s="149"/>
      <c r="R150" s="149"/>
      <c r="S150" s="149"/>
      <c r="T150" s="149"/>
      <c r="U150" s="149"/>
      <c r="V150" s="149"/>
      <c r="W150" s="149"/>
    </row>
    <row r="151" spans="1:1">
      <c r="A151" s="137" t="s">
        <v>1349</v>
      </c>
    </row>
  </sheetData>
  <mergeCells count="3">
    <mergeCell ref="B4:W4"/>
    <mergeCell ref="A4:A5"/>
    <mergeCell ref="B2:U3"/>
  </mergeCells>
  <printOptions horizontalCentered="1"/>
  <pageMargins left="0.471527777777778" right="0.471527777777778" top="0.590277777777778" bottom="0.471527777777778" header="0.313888888888889" footer="0.313888888888889"/>
  <pageSetup paperSize="9" scale="8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H16" sqref="H16"/>
    </sheetView>
  </sheetViews>
  <sheetFormatPr defaultColWidth="9.125" defaultRowHeight="14.25" outlineLevelCol="6"/>
  <cols>
    <col min="1" max="1" width="12.2583333333333" style="102" customWidth="1"/>
    <col min="2" max="2" width="16.375" style="101" customWidth="1"/>
    <col min="3" max="5" width="18" style="101" customWidth="1"/>
    <col min="6" max="7" width="18" style="103" customWidth="1"/>
    <col min="8" max="248" width="9.125" style="104"/>
    <col min="249" max="249" width="30.125" style="104" customWidth="1"/>
    <col min="250" max="252" width="16.625" style="104" customWidth="1"/>
    <col min="253" max="253" width="30.125" style="104" customWidth="1"/>
    <col min="254" max="256" width="18" style="104" customWidth="1"/>
    <col min="257" max="261" width="9.125" style="104" hidden="1" customWidth="1"/>
    <col min="262" max="504" width="9.125" style="104"/>
    <col min="505" max="505" width="30.125" style="104" customWidth="1"/>
    <col min="506" max="508" width="16.625" style="104" customWidth="1"/>
    <col min="509" max="509" width="30.125" style="104" customWidth="1"/>
    <col min="510" max="512" width="18" style="104" customWidth="1"/>
    <col min="513" max="517" width="9.125" style="104" hidden="1" customWidth="1"/>
    <col min="518" max="760" width="9.125" style="104"/>
    <col min="761" max="761" width="30.125" style="104" customWidth="1"/>
    <col min="762" max="764" width="16.625" style="104" customWidth="1"/>
    <col min="765" max="765" width="30.125" style="104" customWidth="1"/>
    <col min="766" max="768" width="18" style="104" customWidth="1"/>
    <col min="769" max="773" width="9.125" style="104" hidden="1" customWidth="1"/>
    <col min="774" max="1016" width="9.125" style="104"/>
    <col min="1017" max="1017" width="30.125" style="104" customWidth="1"/>
    <col min="1018" max="1020" width="16.625" style="104" customWidth="1"/>
    <col min="1021" max="1021" width="30.125" style="104" customWidth="1"/>
    <col min="1022" max="1024" width="18" style="104" customWidth="1"/>
    <col min="1025" max="1029" width="9.125" style="104" hidden="1" customWidth="1"/>
    <col min="1030" max="1272" width="9.125" style="104"/>
    <col min="1273" max="1273" width="30.125" style="104" customWidth="1"/>
    <col min="1274" max="1276" width="16.625" style="104" customWidth="1"/>
    <col min="1277" max="1277" width="30.125" style="104" customWidth="1"/>
    <col min="1278" max="1280" width="18" style="104" customWidth="1"/>
    <col min="1281" max="1285" width="9.125" style="104" hidden="1" customWidth="1"/>
    <col min="1286" max="1528" width="9.125" style="104"/>
    <col min="1529" max="1529" width="30.125" style="104" customWidth="1"/>
    <col min="1530" max="1532" width="16.625" style="104" customWidth="1"/>
    <col min="1533" max="1533" width="30.125" style="104" customWidth="1"/>
    <col min="1534" max="1536" width="18" style="104" customWidth="1"/>
    <col min="1537" max="1541" width="9.125" style="104" hidden="1" customWidth="1"/>
    <col min="1542" max="1784" width="9.125" style="104"/>
    <col min="1785" max="1785" width="30.125" style="104" customWidth="1"/>
    <col min="1786" max="1788" width="16.625" style="104" customWidth="1"/>
    <col min="1789" max="1789" width="30.125" style="104" customWidth="1"/>
    <col min="1790" max="1792" width="18" style="104" customWidth="1"/>
    <col min="1793" max="1797" width="9.125" style="104" hidden="1" customWidth="1"/>
    <col min="1798" max="2040" width="9.125" style="104"/>
    <col min="2041" max="2041" width="30.125" style="104" customWidth="1"/>
    <col min="2042" max="2044" width="16.625" style="104" customWidth="1"/>
    <col min="2045" max="2045" width="30.125" style="104" customWidth="1"/>
    <col min="2046" max="2048" width="18" style="104" customWidth="1"/>
    <col min="2049" max="2053" width="9.125" style="104" hidden="1" customWidth="1"/>
    <col min="2054" max="2296" width="9.125" style="104"/>
    <col min="2297" max="2297" width="30.125" style="104" customWidth="1"/>
    <col min="2298" max="2300" width="16.625" style="104" customWidth="1"/>
    <col min="2301" max="2301" width="30.125" style="104" customWidth="1"/>
    <col min="2302" max="2304" width="18" style="104" customWidth="1"/>
    <col min="2305" max="2309" width="9.125" style="104" hidden="1" customWidth="1"/>
    <col min="2310" max="2552" width="9.125" style="104"/>
    <col min="2553" max="2553" width="30.125" style="104" customWidth="1"/>
    <col min="2554" max="2556" width="16.625" style="104" customWidth="1"/>
    <col min="2557" max="2557" width="30.125" style="104" customWidth="1"/>
    <col min="2558" max="2560" width="18" style="104" customWidth="1"/>
    <col min="2561" max="2565" width="9.125" style="104" hidden="1" customWidth="1"/>
    <col min="2566" max="2808" width="9.125" style="104"/>
    <col min="2809" max="2809" width="30.125" style="104" customWidth="1"/>
    <col min="2810" max="2812" width="16.625" style="104" customWidth="1"/>
    <col min="2813" max="2813" width="30.125" style="104" customWidth="1"/>
    <col min="2814" max="2816" width="18" style="104" customWidth="1"/>
    <col min="2817" max="2821" width="9.125" style="104" hidden="1" customWidth="1"/>
    <col min="2822" max="3064" width="9.125" style="104"/>
    <col min="3065" max="3065" width="30.125" style="104" customWidth="1"/>
    <col min="3066" max="3068" width="16.625" style="104" customWidth="1"/>
    <col min="3069" max="3069" width="30.125" style="104" customWidth="1"/>
    <col min="3070" max="3072" width="18" style="104" customWidth="1"/>
    <col min="3073" max="3077" width="9.125" style="104" hidden="1" customWidth="1"/>
    <col min="3078" max="3320" width="9.125" style="104"/>
    <col min="3321" max="3321" width="30.125" style="104" customWidth="1"/>
    <col min="3322" max="3324" width="16.625" style="104" customWidth="1"/>
    <col min="3325" max="3325" width="30.125" style="104" customWidth="1"/>
    <col min="3326" max="3328" width="18" style="104" customWidth="1"/>
    <col min="3329" max="3333" width="9.125" style="104" hidden="1" customWidth="1"/>
    <col min="3334" max="3576" width="9.125" style="104"/>
    <col min="3577" max="3577" width="30.125" style="104" customWidth="1"/>
    <col min="3578" max="3580" width="16.625" style="104" customWidth="1"/>
    <col min="3581" max="3581" width="30.125" style="104" customWidth="1"/>
    <col min="3582" max="3584" width="18" style="104" customWidth="1"/>
    <col min="3585" max="3589" width="9.125" style="104" hidden="1" customWidth="1"/>
    <col min="3590" max="3832" width="9.125" style="104"/>
    <col min="3833" max="3833" width="30.125" style="104" customWidth="1"/>
    <col min="3834" max="3836" width="16.625" style="104" customWidth="1"/>
    <col min="3837" max="3837" width="30.125" style="104" customWidth="1"/>
    <col min="3838" max="3840" width="18" style="104" customWidth="1"/>
    <col min="3841" max="3845" width="9.125" style="104" hidden="1" customWidth="1"/>
    <col min="3846" max="4088" width="9.125" style="104"/>
    <col min="4089" max="4089" width="30.125" style="104" customWidth="1"/>
    <col min="4090" max="4092" width="16.625" style="104" customWidth="1"/>
    <col min="4093" max="4093" width="30.125" style="104" customWidth="1"/>
    <col min="4094" max="4096" width="18" style="104" customWidth="1"/>
    <col min="4097" max="4101" width="9.125" style="104" hidden="1" customWidth="1"/>
    <col min="4102" max="4344" width="9.125" style="104"/>
    <col min="4345" max="4345" width="30.125" style="104" customWidth="1"/>
    <col min="4346" max="4348" width="16.625" style="104" customWidth="1"/>
    <col min="4349" max="4349" width="30.125" style="104" customWidth="1"/>
    <col min="4350" max="4352" width="18" style="104" customWidth="1"/>
    <col min="4353" max="4357" width="9.125" style="104" hidden="1" customWidth="1"/>
    <col min="4358" max="4600" width="9.125" style="104"/>
    <col min="4601" max="4601" width="30.125" style="104" customWidth="1"/>
    <col min="4602" max="4604" width="16.625" style="104" customWidth="1"/>
    <col min="4605" max="4605" width="30.125" style="104" customWidth="1"/>
    <col min="4606" max="4608" width="18" style="104" customWidth="1"/>
    <col min="4609" max="4613" width="9.125" style="104" hidden="1" customWidth="1"/>
    <col min="4614" max="4856" width="9.125" style="104"/>
    <col min="4857" max="4857" width="30.125" style="104" customWidth="1"/>
    <col min="4858" max="4860" width="16.625" style="104" customWidth="1"/>
    <col min="4861" max="4861" width="30.125" style="104" customWidth="1"/>
    <col min="4862" max="4864" width="18" style="104" customWidth="1"/>
    <col min="4865" max="4869" width="9.125" style="104" hidden="1" customWidth="1"/>
    <col min="4870" max="5112" width="9.125" style="104"/>
    <col min="5113" max="5113" width="30.125" style="104" customWidth="1"/>
    <col min="5114" max="5116" width="16.625" style="104" customWidth="1"/>
    <col min="5117" max="5117" width="30.125" style="104" customWidth="1"/>
    <col min="5118" max="5120" width="18" style="104" customWidth="1"/>
    <col min="5121" max="5125" width="9.125" style="104" hidden="1" customWidth="1"/>
    <col min="5126" max="5368" width="9.125" style="104"/>
    <col min="5369" max="5369" width="30.125" style="104" customWidth="1"/>
    <col min="5370" max="5372" width="16.625" style="104" customWidth="1"/>
    <col min="5373" max="5373" width="30.125" style="104" customWidth="1"/>
    <col min="5374" max="5376" width="18" style="104" customWidth="1"/>
    <col min="5377" max="5381" width="9.125" style="104" hidden="1" customWidth="1"/>
    <col min="5382" max="5624" width="9.125" style="104"/>
    <col min="5625" max="5625" width="30.125" style="104" customWidth="1"/>
    <col min="5626" max="5628" width="16.625" style="104" customWidth="1"/>
    <col min="5629" max="5629" width="30.125" style="104" customWidth="1"/>
    <col min="5630" max="5632" width="18" style="104" customWidth="1"/>
    <col min="5633" max="5637" width="9.125" style="104" hidden="1" customWidth="1"/>
    <col min="5638" max="5880" width="9.125" style="104"/>
    <col min="5881" max="5881" width="30.125" style="104" customWidth="1"/>
    <col min="5882" max="5884" width="16.625" style="104" customWidth="1"/>
    <col min="5885" max="5885" width="30.125" style="104" customWidth="1"/>
    <col min="5886" max="5888" width="18" style="104" customWidth="1"/>
    <col min="5889" max="5893" width="9.125" style="104" hidden="1" customWidth="1"/>
    <col min="5894" max="6136" width="9.125" style="104"/>
    <col min="6137" max="6137" width="30.125" style="104" customWidth="1"/>
    <col min="6138" max="6140" width="16.625" style="104" customWidth="1"/>
    <col min="6141" max="6141" width="30.125" style="104" customWidth="1"/>
    <col min="6142" max="6144" width="18" style="104" customWidth="1"/>
    <col min="6145" max="6149" width="9.125" style="104" hidden="1" customWidth="1"/>
    <col min="6150" max="6392" width="9.125" style="104"/>
    <col min="6393" max="6393" width="30.125" style="104" customWidth="1"/>
    <col min="6394" max="6396" width="16.625" style="104" customWidth="1"/>
    <col min="6397" max="6397" width="30.125" style="104" customWidth="1"/>
    <col min="6398" max="6400" width="18" style="104" customWidth="1"/>
    <col min="6401" max="6405" width="9.125" style="104" hidden="1" customWidth="1"/>
    <col min="6406" max="6648" width="9.125" style="104"/>
    <col min="6649" max="6649" width="30.125" style="104" customWidth="1"/>
    <col min="6650" max="6652" width="16.625" style="104" customWidth="1"/>
    <col min="6653" max="6653" width="30.125" style="104" customWidth="1"/>
    <col min="6654" max="6656" width="18" style="104" customWidth="1"/>
    <col min="6657" max="6661" width="9.125" style="104" hidden="1" customWidth="1"/>
    <col min="6662" max="6904" width="9.125" style="104"/>
    <col min="6905" max="6905" width="30.125" style="104" customWidth="1"/>
    <col min="6906" max="6908" width="16.625" style="104" customWidth="1"/>
    <col min="6909" max="6909" width="30.125" style="104" customWidth="1"/>
    <col min="6910" max="6912" width="18" style="104" customWidth="1"/>
    <col min="6913" max="6917" width="9.125" style="104" hidden="1" customWidth="1"/>
    <col min="6918" max="7160" width="9.125" style="104"/>
    <col min="7161" max="7161" width="30.125" style="104" customWidth="1"/>
    <col min="7162" max="7164" width="16.625" style="104" customWidth="1"/>
    <col min="7165" max="7165" width="30.125" style="104" customWidth="1"/>
    <col min="7166" max="7168" width="18" style="104" customWidth="1"/>
    <col min="7169" max="7173" width="9.125" style="104" hidden="1" customWidth="1"/>
    <col min="7174" max="7416" width="9.125" style="104"/>
    <col min="7417" max="7417" width="30.125" style="104" customWidth="1"/>
    <col min="7418" max="7420" width="16.625" style="104" customWidth="1"/>
    <col min="7421" max="7421" width="30.125" style="104" customWidth="1"/>
    <col min="7422" max="7424" width="18" style="104" customWidth="1"/>
    <col min="7425" max="7429" width="9.125" style="104" hidden="1" customWidth="1"/>
    <col min="7430" max="7672" width="9.125" style="104"/>
    <col min="7673" max="7673" width="30.125" style="104" customWidth="1"/>
    <col min="7674" max="7676" width="16.625" style="104" customWidth="1"/>
    <col min="7677" max="7677" width="30.125" style="104" customWidth="1"/>
    <col min="7678" max="7680" width="18" style="104" customWidth="1"/>
    <col min="7681" max="7685" width="9.125" style="104" hidden="1" customWidth="1"/>
    <col min="7686" max="7928" width="9.125" style="104"/>
    <col min="7929" max="7929" width="30.125" style="104" customWidth="1"/>
    <col min="7930" max="7932" width="16.625" style="104" customWidth="1"/>
    <col min="7933" max="7933" width="30.125" style="104" customWidth="1"/>
    <col min="7934" max="7936" width="18" style="104" customWidth="1"/>
    <col min="7937" max="7941" width="9.125" style="104" hidden="1" customWidth="1"/>
    <col min="7942" max="8184" width="9.125" style="104"/>
    <col min="8185" max="8185" width="30.125" style="104" customWidth="1"/>
    <col min="8186" max="8188" width="16.625" style="104" customWidth="1"/>
    <col min="8189" max="8189" width="30.125" style="104" customWidth="1"/>
    <col min="8190" max="8192" width="18" style="104" customWidth="1"/>
    <col min="8193" max="8197" width="9.125" style="104" hidden="1" customWidth="1"/>
    <col min="8198" max="8440" width="9.125" style="104"/>
    <col min="8441" max="8441" width="30.125" style="104" customWidth="1"/>
    <col min="8442" max="8444" width="16.625" style="104" customWidth="1"/>
    <col min="8445" max="8445" width="30.125" style="104" customWidth="1"/>
    <col min="8446" max="8448" width="18" style="104" customWidth="1"/>
    <col min="8449" max="8453" width="9.125" style="104" hidden="1" customWidth="1"/>
    <col min="8454" max="8696" width="9.125" style="104"/>
    <col min="8697" max="8697" width="30.125" style="104" customWidth="1"/>
    <col min="8698" max="8700" width="16.625" style="104" customWidth="1"/>
    <col min="8701" max="8701" width="30.125" style="104" customWidth="1"/>
    <col min="8702" max="8704" width="18" style="104" customWidth="1"/>
    <col min="8705" max="8709" width="9.125" style="104" hidden="1" customWidth="1"/>
    <col min="8710" max="8952" width="9.125" style="104"/>
    <col min="8953" max="8953" width="30.125" style="104" customWidth="1"/>
    <col min="8954" max="8956" width="16.625" style="104" customWidth="1"/>
    <col min="8957" max="8957" width="30.125" style="104" customWidth="1"/>
    <col min="8958" max="8960" width="18" style="104" customWidth="1"/>
    <col min="8961" max="8965" width="9.125" style="104" hidden="1" customWidth="1"/>
    <col min="8966" max="9208" width="9.125" style="104"/>
    <col min="9209" max="9209" width="30.125" style="104" customWidth="1"/>
    <col min="9210" max="9212" width="16.625" style="104" customWidth="1"/>
    <col min="9213" max="9213" width="30.125" style="104" customWidth="1"/>
    <col min="9214" max="9216" width="18" style="104" customWidth="1"/>
    <col min="9217" max="9221" width="9.125" style="104" hidden="1" customWidth="1"/>
    <col min="9222" max="9464" width="9.125" style="104"/>
    <col min="9465" max="9465" width="30.125" style="104" customWidth="1"/>
    <col min="9466" max="9468" width="16.625" style="104" customWidth="1"/>
    <col min="9469" max="9469" width="30.125" style="104" customWidth="1"/>
    <col min="9470" max="9472" width="18" style="104" customWidth="1"/>
    <col min="9473" max="9477" width="9.125" style="104" hidden="1" customWidth="1"/>
    <col min="9478" max="9720" width="9.125" style="104"/>
    <col min="9721" max="9721" width="30.125" style="104" customWidth="1"/>
    <col min="9722" max="9724" width="16.625" style="104" customWidth="1"/>
    <col min="9725" max="9725" width="30.125" style="104" customWidth="1"/>
    <col min="9726" max="9728" width="18" style="104" customWidth="1"/>
    <col min="9729" max="9733" width="9.125" style="104" hidden="1" customWidth="1"/>
    <col min="9734" max="9976" width="9.125" style="104"/>
    <col min="9977" max="9977" width="30.125" style="104" customWidth="1"/>
    <col min="9978" max="9980" width="16.625" style="104" customWidth="1"/>
    <col min="9981" max="9981" width="30.125" style="104" customWidth="1"/>
    <col min="9982" max="9984" width="18" style="104" customWidth="1"/>
    <col min="9985" max="9989" width="9.125" style="104" hidden="1" customWidth="1"/>
    <col min="9990" max="10232" width="9.125" style="104"/>
    <col min="10233" max="10233" width="30.125" style="104" customWidth="1"/>
    <col min="10234" max="10236" width="16.625" style="104" customWidth="1"/>
    <col min="10237" max="10237" width="30.125" style="104" customWidth="1"/>
    <col min="10238" max="10240" width="18" style="104" customWidth="1"/>
    <col min="10241" max="10245" width="9.125" style="104" hidden="1" customWidth="1"/>
    <col min="10246" max="10488" width="9.125" style="104"/>
    <col min="10489" max="10489" width="30.125" style="104" customWidth="1"/>
    <col min="10490" max="10492" width="16.625" style="104" customWidth="1"/>
    <col min="10493" max="10493" width="30.125" style="104" customWidth="1"/>
    <col min="10494" max="10496" width="18" style="104" customWidth="1"/>
    <col min="10497" max="10501" width="9.125" style="104" hidden="1" customWidth="1"/>
    <col min="10502" max="10744" width="9.125" style="104"/>
    <col min="10745" max="10745" width="30.125" style="104" customWidth="1"/>
    <col min="10746" max="10748" width="16.625" style="104" customWidth="1"/>
    <col min="10749" max="10749" width="30.125" style="104" customWidth="1"/>
    <col min="10750" max="10752" width="18" style="104" customWidth="1"/>
    <col min="10753" max="10757" width="9.125" style="104" hidden="1" customWidth="1"/>
    <col min="10758" max="11000" width="9.125" style="104"/>
    <col min="11001" max="11001" width="30.125" style="104" customWidth="1"/>
    <col min="11002" max="11004" width="16.625" style="104" customWidth="1"/>
    <col min="11005" max="11005" width="30.125" style="104" customWidth="1"/>
    <col min="11006" max="11008" width="18" style="104" customWidth="1"/>
    <col min="11009" max="11013" width="9.125" style="104" hidden="1" customWidth="1"/>
    <col min="11014" max="11256" width="9.125" style="104"/>
    <col min="11257" max="11257" width="30.125" style="104" customWidth="1"/>
    <col min="11258" max="11260" width="16.625" style="104" customWidth="1"/>
    <col min="11261" max="11261" width="30.125" style="104" customWidth="1"/>
    <col min="11262" max="11264" width="18" style="104" customWidth="1"/>
    <col min="11265" max="11269" width="9.125" style="104" hidden="1" customWidth="1"/>
    <col min="11270" max="11512" width="9.125" style="104"/>
    <col min="11513" max="11513" width="30.125" style="104" customWidth="1"/>
    <col min="11514" max="11516" width="16.625" style="104" customWidth="1"/>
    <col min="11517" max="11517" width="30.125" style="104" customWidth="1"/>
    <col min="11518" max="11520" width="18" style="104" customWidth="1"/>
    <col min="11521" max="11525" width="9.125" style="104" hidden="1" customWidth="1"/>
    <col min="11526" max="11768" width="9.125" style="104"/>
    <col min="11769" max="11769" width="30.125" style="104" customWidth="1"/>
    <col min="11770" max="11772" width="16.625" style="104" customWidth="1"/>
    <col min="11773" max="11773" width="30.125" style="104" customWidth="1"/>
    <col min="11774" max="11776" width="18" style="104" customWidth="1"/>
    <col min="11777" max="11781" width="9.125" style="104" hidden="1" customWidth="1"/>
    <col min="11782" max="12024" width="9.125" style="104"/>
    <col min="12025" max="12025" width="30.125" style="104" customWidth="1"/>
    <col min="12026" max="12028" width="16.625" style="104" customWidth="1"/>
    <col min="12029" max="12029" width="30.125" style="104" customWidth="1"/>
    <col min="12030" max="12032" width="18" style="104" customWidth="1"/>
    <col min="12033" max="12037" width="9.125" style="104" hidden="1" customWidth="1"/>
    <col min="12038" max="12280" width="9.125" style="104"/>
    <col min="12281" max="12281" width="30.125" style="104" customWidth="1"/>
    <col min="12282" max="12284" width="16.625" style="104" customWidth="1"/>
    <col min="12285" max="12285" width="30.125" style="104" customWidth="1"/>
    <col min="12286" max="12288" width="18" style="104" customWidth="1"/>
    <col min="12289" max="12293" width="9.125" style="104" hidden="1" customWidth="1"/>
    <col min="12294" max="12536" width="9.125" style="104"/>
    <col min="12537" max="12537" width="30.125" style="104" customWidth="1"/>
    <col min="12538" max="12540" width="16.625" style="104" customWidth="1"/>
    <col min="12541" max="12541" width="30.125" style="104" customWidth="1"/>
    <col min="12542" max="12544" width="18" style="104" customWidth="1"/>
    <col min="12545" max="12549" width="9.125" style="104" hidden="1" customWidth="1"/>
    <col min="12550" max="12792" width="9.125" style="104"/>
    <col min="12793" max="12793" width="30.125" style="104" customWidth="1"/>
    <col min="12794" max="12796" width="16.625" style="104" customWidth="1"/>
    <col min="12797" max="12797" width="30.125" style="104" customWidth="1"/>
    <col min="12798" max="12800" width="18" style="104" customWidth="1"/>
    <col min="12801" max="12805" width="9.125" style="104" hidden="1" customWidth="1"/>
    <col min="12806" max="13048" width="9.125" style="104"/>
    <col min="13049" max="13049" width="30.125" style="104" customWidth="1"/>
    <col min="13050" max="13052" width="16.625" style="104" customWidth="1"/>
    <col min="13053" max="13053" width="30.125" style="104" customWidth="1"/>
    <col min="13054" max="13056" width="18" style="104" customWidth="1"/>
    <col min="13057" max="13061" width="9.125" style="104" hidden="1" customWidth="1"/>
    <col min="13062" max="13304" width="9.125" style="104"/>
    <col min="13305" max="13305" width="30.125" style="104" customWidth="1"/>
    <col min="13306" max="13308" width="16.625" style="104" customWidth="1"/>
    <col min="13309" max="13309" width="30.125" style="104" customWidth="1"/>
    <col min="13310" max="13312" width="18" style="104" customWidth="1"/>
    <col min="13313" max="13317" width="9.125" style="104" hidden="1" customWidth="1"/>
    <col min="13318" max="13560" width="9.125" style="104"/>
    <col min="13561" max="13561" width="30.125" style="104" customWidth="1"/>
    <col min="13562" max="13564" width="16.625" style="104" customWidth="1"/>
    <col min="13565" max="13565" width="30.125" style="104" customWidth="1"/>
    <col min="13566" max="13568" width="18" style="104" customWidth="1"/>
    <col min="13569" max="13573" width="9.125" style="104" hidden="1" customWidth="1"/>
    <col min="13574" max="13816" width="9.125" style="104"/>
    <col min="13817" max="13817" width="30.125" style="104" customWidth="1"/>
    <col min="13818" max="13820" width="16.625" style="104" customWidth="1"/>
    <col min="13821" max="13821" width="30.125" style="104" customWidth="1"/>
    <col min="13822" max="13824" width="18" style="104" customWidth="1"/>
    <col min="13825" max="13829" width="9.125" style="104" hidden="1" customWidth="1"/>
    <col min="13830" max="14072" width="9.125" style="104"/>
    <col min="14073" max="14073" width="30.125" style="104" customWidth="1"/>
    <col min="14074" max="14076" width="16.625" style="104" customWidth="1"/>
    <col min="14077" max="14077" width="30.125" style="104" customWidth="1"/>
    <col min="14078" max="14080" width="18" style="104" customWidth="1"/>
    <col min="14081" max="14085" width="9.125" style="104" hidden="1" customWidth="1"/>
    <col min="14086" max="14328" width="9.125" style="104"/>
    <col min="14329" max="14329" width="30.125" style="104" customWidth="1"/>
    <col min="14330" max="14332" width="16.625" style="104" customWidth="1"/>
    <col min="14333" max="14333" width="30.125" style="104" customWidth="1"/>
    <col min="14334" max="14336" width="18" style="104" customWidth="1"/>
    <col min="14337" max="14341" width="9.125" style="104" hidden="1" customWidth="1"/>
    <col min="14342" max="14584" width="9.125" style="104"/>
    <col min="14585" max="14585" width="30.125" style="104" customWidth="1"/>
    <col min="14586" max="14588" width="16.625" style="104" customWidth="1"/>
    <col min="14589" max="14589" width="30.125" style="104" customWidth="1"/>
    <col min="14590" max="14592" width="18" style="104" customWidth="1"/>
    <col min="14593" max="14597" width="9.125" style="104" hidden="1" customWidth="1"/>
    <col min="14598" max="14840" width="9.125" style="104"/>
    <col min="14841" max="14841" width="30.125" style="104" customWidth="1"/>
    <col min="14842" max="14844" width="16.625" style="104" customWidth="1"/>
    <col min="14845" max="14845" width="30.125" style="104" customWidth="1"/>
    <col min="14846" max="14848" width="18" style="104" customWidth="1"/>
    <col min="14849" max="14853" width="9.125" style="104" hidden="1" customWidth="1"/>
    <col min="14854" max="15096" width="9.125" style="104"/>
    <col min="15097" max="15097" width="30.125" style="104" customWidth="1"/>
    <col min="15098" max="15100" width="16.625" style="104" customWidth="1"/>
    <col min="15101" max="15101" width="30.125" style="104" customWidth="1"/>
    <col min="15102" max="15104" width="18" style="104" customWidth="1"/>
    <col min="15105" max="15109" width="9.125" style="104" hidden="1" customWidth="1"/>
    <col min="15110" max="15352" width="9.125" style="104"/>
    <col min="15353" max="15353" width="30.125" style="104" customWidth="1"/>
    <col min="15354" max="15356" width="16.625" style="104" customWidth="1"/>
    <col min="15357" max="15357" width="30.125" style="104" customWidth="1"/>
    <col min="15358" max="15360" width="18" style="104" customWidth="1"/>
    <col min="15361" max="15365" width="9.125" style="104" hidden="1" customWidth="1"/>
    <col min="15366" max="15608" width="9.125" style="104"/>
    <col min="15609" max="15609" width="30.125" style="104" customWidth="1"/>
    <col min="15610" max="15612" width="16.625" style="104" customWidth="1"/>
    <col min="15613" max="15613" width="30.125" style="104" customWidth="1"/>
    <col min="15614" max="15616" width="18" style="104" customWidth="1"/>
    <col min="15617" max="15621" width="9.125" style="104" hidden="1" customWidth="1"/>
    <col min="15622" max="15864" width="9.125" style="104"/>
    <col min="15865" max="15865" width="30.125" style="104" customWidth="1"/>
    <col min="15866" max="15868" width="16.625" style="104" customWidth="1"/>
    <col min="15869" max="15869" width="30.125" style="104" customWidth="1"/>
    <col min="15870" max="15872" width="18" style="104" customWidth="1"/>
    <col min="15873" max="15877" width="9.125" style="104" hidden="1" customWidth="1"/>
    <col min="15878" max="16120" width="9.125" style="104"/>
    <col min="16121" max="16121" width="30.125" style="104" customWidth="1"/>
    <col min="16122" max="16124" width="16.625" style="104" customWidth="1"/>
    <col min="16125" max="16125" width="30.125" style="104" customWidth="1"/>
    <col min="16126" max="16128" width="18" style="104" customWidth="1"/>
    <col min="16129" max="16133" width="9.125" style="104" hidden="1" customWidth="1"/>
    <col min="16134" max="16384" width="9.125" style="104"/>
  </cols>
  <sheetData>
    <row r="1" s="97" customFormat="1" ht="19.5" customHeight="1" spans="1:7">
      <c r="A1" s="105" t="s">
        <v>1350</v>
      </c>
      <c r="F1" s="106"/>
      <c r="G1" s="106"/>
    </row>
    <row r="2" s="98" customFormat="1" ht="22.5" spans="1:7">
      <c r="A2" s="107" t="s">
        <v>1351</v>
      </c>
      <c r="B2" s="107"/>
      <c r="C2" s="107"/>
      <c r="D2" s="107"/>
      <c r="E2" s="107"/>
      <c r="F2" s="107"/>
      <c r="G2" s="107"/>
    </row>
    <row r="3" s="99" customFormat="1" ht="19.5" customHeight="1" spans="1:7">
      <c r="A3" s="108"/>
      <c r="B3" s="109"/>
      <c r="C3" s="109"/>
      <c r="D3" s="109"/>
      <c r="E3" s="109"/>
      <c r="F3" s="110" t="s">
        <v>26</v>
      </c>
      <c r="G3" s="110"/>
    </row>
    <row r="4" s="99" customFormat="1" ht="31" customHeight="1" spans="1:7">
      <c r="A4" s="111" t="s">
        <v>1352</v>
      </c>
      <c r="B4" s="112"/>
      <c r="C4" s="113" t="s">
        <v>28</v>
      </c>
      <c r="D4" s="114" t="s">
        <v>29</v>
      </c>
      <c r="E4" s="115" t="s">
        <v>30</v>
      </c>
      <c r="F4" s="116"/>
      <c r="G4" s="117"/>
    </row>
    <row r="5" s="99" customFormat="1" ht="38.25" customHeight="1" spans="1:7">
      <c r="A5" s="118"/>
      <c r="B5" s="119"/>
      <c r="C5" s="120"/>
      <c r="D5" s="121"/>
      <c r="E5" s="122" t="s">
        <v>33</v>
      </c>
      <c r="F5" s="76" t="s">
        <v>1353</v>
      </c>
      <c r="G5" s="76" t="s">
        <v>1354</v>
      </c>
    </row>
    <row r="6" s="99" customFormat="1" ht="19.5" customHeight="1" spans="1:7">
      <c r="A6" s="123" t="s">
        <v>1355</v>
      </c>
      <c r="B6" s="124"/>
      <c r="C6" s="125"/>
      <c r="D6" s="126"/>
      <c r="E6" s="127"/>
      <c r="F6" s="76"/>
      <c r="G6" s="76"/>
    </row>
    <row r="7" s="99" customFormat="1" ht="19.5" customHeight="1" spans="1:7">
      <c r="A7" s="128" t="s">
        <v>1356</v>
      </c>
      <c r="B7" s="129" t="s">
        <v>1357</v>
      </c>
      <c r="C7" s="130">
        <v>493</v>
      </c>
      <c r="D7" s="130">
        <f>SUM(D8:D9)</f>
        <v>390</v>
      </c>
      <c r="E7" s="130">
        <f>SUM(E8:E9)</f>
        <v>441</v>
      </c>
      <c r="F7" s="76"/>
      <c r="G7" s="76"/>
    </row>
    <row r="8" s="99" customFormat="1" ht="19.5" customHeight="1" spans="1:7">
      <c r="A8" s="128"/>
      <c r="B8" s="129" t="s">
        <v>1358</v>
      </c>
      <c r="C8" s="130"/>
      <c r="D8" s="126"/>
      <c r="E8" s="127"/>
      <c r="F8" s="76"/>
      <c r="G8" s="76"/>
    </row>
    <row r="9" s="99" customFormat="1" ht="19.5" customHeight="1" spans="1:7">
      <c r="A9" s="128"/>
      <c r="B9" s="129" t="s">
        <v>1359</v>
      </c>
      <c r="C9" s="130">
        <v>493</v>
      </c>
      <c r="D9" s="126">
        <v>390</v>
      </c>
      <c r="E9" s="127">
        <v>441</v>
      </c>
      <c r="F9" s="76"/>
      <c r="G9" s="76"/>
    </row>
    <row r="10" s="99" customFormat="1" ht="19.5" customHeight="1" spans="1:7">
      <c r="A10" s="123" t="s">
        <v>1360</v>
      </c>
      <c r="B10" s="124"/>
      <c r="C10" s="131">
        <v>500</v>
      </c>
      <c r="D10" s="126">
        <v>538</v>
      </c>
      <c r="E10" s="127">
        <v>554</v>
      </c>
      <c r="F10" s="76"/>
      <c r="G10" s="76"/>
    </row>
    <row r="11" s="100" customFormat="1" ht="19.5" customHeight="1" spans="1:7">
      <c r="A11" s="132" t="s">
        <v>1361</v>
      </c>
      <c r="B11" s="133"/>
      <c r="C11" s="134">
        <f>C6+C7+C10</f>
        <v>993</v>
      </c>
      <c r="D11" s="134">
        <f>D6+D7+D10</f>
        <v>928</v>
      </c>
      <c r="E11" s="134">
        <f>E6+E7+E10</f>
        <v>995</v>
      </c>
      <c r="F11" s="135"/>
      <c r="G11" s="135"/>
    </row>
    <row r="12" s="101" customFormat="1" ht="18.75" customHeight="1" spans="1:7">
      <c r="A12" s="102"/>
      <c r="F12" s="103"/>
      <c r="G12" s="103"/>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一般公共预算收入表</vt:lpstr>
      <vt:lpstr>一般公共预算支出表（功能分类）</vt:lpstr>
      <vt:lpstr>2022年一般公共预算收支预算表</vt:lpstr>
      <vt:lpstr>2022年一般公共预算支出经济分类表</vt:lpstr>
      <vt:lpstr>2022年竹溪县一般公共预算(基本)支出预算经济分类录入表</vt:lpstr>
      <vt:lpstr>2022年省对下专项转移支付表</vt:lpstr>
      <vt:lpstr>2022年一般公共预算支出“三公”经费预算表</vt:lpstr>
      <vt:lpstr>一般公共预算税收返还及转移支付表</vt:lpstr>
      <vt:lpstr>2022年政府基金收支预算表</vt:lpstr>
      <vt:lpstr>2022年政府性基金转移支付预算表</vt:lpstr>
      <vt:lpstr>2022年国有资本经营预算收支表</vt:lpstr>
      <vt:lpstr>社保基金收入</vt:lpstr>
      <vt:lpstr>社保基金支出</vt:lpstr>
      <vt:lpstr>2021年一般债务限额余额情况表</vt:lpstr>
      <vt:lpstr>2021年政府债券发行及还本付息情况表</vt:lpstr>
      <vt:lpstr>2022年政府债券发行及还本付息预算表</vt:lpstr>
      <vt:lpstr>举借债务情况表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王忠华</cp:lastModifiedBy>
  <cp:revision>1</cp:revision>
  <dcterms:created xsi:type="dcterms:W3CDTF">2006-02-19T13:15:00Z</dcterms:created>
  <cp:lastPrinted>2019-12-23T10:44:00Z</cp:lastPrinted>
  <dcterms:modified xsi:type="dcterms:W3CDTF">2023-11-02T02:27:25Z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3135B39DD1F943279EEC183EBF032815_12</vt:lpwstr>
  </property>
</Properties>
</file>